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tabRatio="606" activeTab="0"/>
  </bookViews>
  <sheets>
    <sheet name="4-20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<sst xmlns="http://schemas.openxmlformats.org/spreadsheetml/2006/main" count="42" uniqueCount="38">
  <si>
    <t>総数</t>
  </si>
  <si>
    <t>注： 難聴は1・3年生が対象</t>
  </si>
  <si>
    <t>（単位　率％）</t>
  </si>
  <si>
    <t>病名</t>
  </si>
  <si>
    <t>男子</t>
  </si>
  <si>
    <t>女子</t>
  </si>
  <si>
    <t>被患者数</t>
  </si>
  <si>
    <t>被患者率</t>
  </si>
  <si>
    <t>栄養不良</t>
  </si>
  <si>
    <t>肥満傾向</t>
  </si>
  <si>
    <t>脊柱異常</t>
  </si>
  <si>
    <t>胸郭異常</t>
  </si>
  <si>
    <t>裸眼視力1.0未満の者</t>
  </si>
  <si>
    <t>伝染性眼疾患</t>
  </si>
  <si>
    <t>その他の眼疾患</t>
  </si>
  <si>
    <t>難聴</t>
  </si>
  <si>
    <t>耳疾患</t>
  </si>
  <si>
    <t>鼻・副鼻腔疾患</t>
  </si>
  <si>
    <t>咽喉頭疾患</t>
  </si>
  <si>
    <t>伝染性皮膚疾患</t>
  </si>
  <si>
    <t>アレルギー性皮膚疾患</t>
  </si>
  <si>
    <t>心臓疾患</t>
  </si>
  <si>
    <t>気管支喘息</t>
  </si>
  <si>
    <t>腎臓疾患</t>
  </si>
  <si>
    <t>その他の疾病・異常</t>
  </si>
  <si>
    <t>歯及び口腔の検査</t>
  </si>
  <si>
    <t>う歯</t>
  </si>
  <si>
    <t>歯周疾患</t>
  </si>
  <si>
    <t>栄養   状態</t>
  </si>
  <si>
    <t>資料　学校教育部保健給食課</t>
  </si>
  <si>
    <t>未処置歯のある者</t>
  </si>
  <si>
    <t>その他の歯・</t>
  </si>
  <si>
    <t>顎関節の異常</t>
  </si>
  <si>
    <t>歯列、咬合、</t>
  </si>
  <si>
    <t>口腔の疾病・異常</t>
  </si>
  <si>
    <t>処置完了者</t>
  </si>
  <si>
    <t>（2009年7月）</t>
  </si>
  <si>
    <t>20．病名、男女別疾病状況（公立）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</si>
</sst>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#,##0;&quot;△ &quot;#,##0"/>
    <numFmt numFmtId="183" formatCode="0.0_);[Red]\(0.0\)"/>
    <numFmt numFmtId="184" formatCode="[$-411]ggge&quot;年&quot;m&quot;月&quot;d&quot;日&quot;;@"/>
    <numFmt numFmtId="185" formatCode="m/d"/>
    <numFmt numFmtId="186" formatCode="#,##0;[Red]#,##0"/>
    <numFmt numFmtId="187" formatCode="##\ ###\ ##0"/>
    <numFmt numFmtId="188" formatCode="\-"/>
    <numFmt numFmtId="189" formatCode="#\ ##0.0"/>
    <numFmt numFmtId="190" formatCode="##\ ###\ ##0.0"/>
    <numFmt numFmtId="191" formatCode="###\ ###\ ##0_ "/>
    <numFmt numFmtId="192" formatCode="##\ ###\ ##0\(##0\)"/>
    <numFmt numFmtId="193" formatCode="##\ ###\ ##0\(#0\)"/>
    <numFmt numFmtId="194" formatCode="&quot;・&quot;&quot;・&quot;&quot;・&quot;"/>
    <numFmt numFmtId="195" formatCode="&quot;…&quot;"/>
    <numFmt numFmtId="196" formatCode="##\ ###\ ##\-"/>
    <numFmt numFmtId="197" formatCode="_ * #\ ##0;_ * \-#\ ##0;_ * &quot;-&quot;;_ @"/>
    <numFmt numFmtId="198" formatCode="_ * #\ ##0.0;_ * \-#\ ##0.0;* &quot;-&quot;;@"/>
    <numFmt numFmtId="199" formatCode="###\ ##0"/>
    <numFmt numFmtId="200" formatCode="\ * #\ ##0;\ * \-#\ ##0;\ * &quot;－&quot;;\ @"/>
    <numFmt numFmtId="201" formatCode="\ * #\ ##0____;\ * \-#\ ##0;\ * &quot;－&quot;;@_ "/>
    <numFmt numFmtId="202" formatCode="&quot;～&quot;yyyy/m/d"/>
    <numFmt numFmtId="203" formatCode="_###\ ##0"/>
    <numFmt numFmtId="204" formatCode="_##\ ##0"/>
    <numFmt numFmtId="205" formatCode="####\ ##0"/>
    <numFmt numFmtId="206" formatCode="#\ ###\ ##0"/>
    <numFmt numFmtId="207" formatCode="#\ ###\ ##0______\ "/>
    <numFmt numFmtId="208" formatCode="#\ ###\ ##0________________\ "/>
    <numFmt numFmtId="209" formatCode="#\ ###\ ##0___________________ "/>
    <numFmt numFmtId="210" formatCode="#\ ###\ ##0____________________\ "/>
    <numFmt numFmtId="211" formatCode="&quot;r&quot;##0"/>
    <numFmt numFmtId="212" formatCode="&quot;r&quot;##0_ "/>
    <numFmt numFmtId="213" formatCode="\ * #\ ##0__;\ * \-#\ ##0;\ * &quot;－&quot;;@_ "/>
    <numFmt numFmtId="214" formatCode="##0_ "/>
    <numFmt numFmtId="215" formatCode="_ * #\ ##0.0;_ * \-#\ ##0.0;* &quot;-&quot;;_ @"/>
    <numFmt numFmtId="216" formatCode="_ * #\ ##0;_ * \-#\ ##0;* &quot;-&quot;;_ @"/>
    <numFmt numFmtId="217" formatCode="_ * #\ ##0;_ * \-#\ ##0;* &quot;-&quot;;_ @_ "/>
    <numFmt numFmtId="218" formatCode="&quot;r&quot;###\ ##0"/>
    <numFmt numFmtId="219" formatCode="\ * #\ ##0;\ * \-#\ ##0;\ * &quot;－&quot;;@"/>
    <numFmt numFmtId="220" formatCode="\ * #\ ##0____;\ * \-#\ ##0;\ * &quot;－&quot;;@"/>
    <numFmt numFmtId="221" formatCode="_ * #\ ##0;_ * ###\ ##0;_ * &quot;-&quot;;_ @"/>
    <numFmt numFmtId="222" formatCode="&quot;r&quot;##\ ###\ ##0"/>
    <numFmt numFmtId="223" formatCode="&quot;r &quot;##\ ###\ ##0"/>
    <numFmt numFmtId="224" formatCode="\ * #\ ##_;\ * \-#\ ##0;* &quot;－&quot;;@"/>
    <numFmt numFmtId="225" formatCode="\ * #\ ##0__;\ * \-#\ ##0;* &quot;－&quot;;@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22" applyFont="1">
      <alignment vertical="center"/>
      <protection/>
    </xf>
    <xf numFmtId="0" fontId="4" fillId="0" borderId="0" xfId="22" applyFont="1" applyAlignment="1">
      <alignment horizontal="right"/>
      <protection/>
    </xf>
    <xf numFmtId="0" fontId="4" fillId="0" borderId="0" xfId="22" applyFont="1" applyAlignment="1">
      <alignment/>
      <protection/>
    </xf>
    <xf numFmtId="0" fontId="4" fillId="0" borderId="1" xfId="22" applyFont="1" applyBorder="1">
      <alignment vertical="center"/>
      <protection/>
    </xf>
    <xf numFmtId="0" fontId="4" fillId="0" borderId="2" xfId="22" applyFont="1" applyBorder="1">
      <alignment vertical="center"/>
      <protection/>
    </xf>
    <xf numFmtId="0" fontId="4" fillId="0" borderId="3" xfId="22" applyFont="1" applyBorder="1" applyAlignment="1">
      <alignment horizontal="distributed" vertical="center"/>
      <protection/>
    </xf>
    <xf numFmtId="187" fontId="4" fillId="0" borderId="0" xfId="22" applyNumberFormat="1" applyFont="1">
      <alignment vertical="center"/>
      <protection/>
    </xf>
    <xf numFmtId="0" fontId="4" fillId="0" borderId="0" xfId="22" applyFont="1" applyFill="1">
      <alignment vertical="center"/>
      <protection/>
    </xf>
    <xf numFmtId="0" fontId="4" fillId="0" borderId="4" xfId="22" applyFont="1" applyBorder="1" applyAlignment="1">
      <alignment/>
      <protection/>
    </xf>
    <xf numFmtId="197" fontId="4" fillId="0" borderId="0" xfId="22" applyNumberFormat="1" applyFont="1" applyFill="1" applyBorder="1" applyAlignment="1">
      <alignment horizontal="right" vertical="center"/>
      <protection/>
    </xf>
    <xf numFmtId="197" fontId="4" fillId="0" borderId="5" xfId="22" applyNumberFormat="1" applyFont="1" applyBorder="1" applyAlignment="1">
      <alignment horizontal="right" vertical="center"/>
      <protection/>
    </xf>
    <xf numFmtId="197" fontId="4" fillId="0" borderId="0" xfId="22" applyNumberFormat="1" applyFont="1" applyBorder="1" applyAlignment="1">
      <alignment horizontal="right" vertical="center"/>
      <protection/>
    </xf>
    <xf numFmtId="0" fontId="4" fillId="0" borderId="6" xfId="22" applyFont="1" applyBorder="1" applyAlignment="1">
      <alignment horizontal="distributed" vertical="center"/>
      <protection/>
    </xf>
    <xf numFmtId="0" fontId="4" fillId="0" borderId="3" xfId="22" applyFont="1" applyBorder="1" applyAlignment="1">
      <alignment horizontal="distributed" vertical="center"/>
      <protection/>
    </xf>
    <xf numFmtId="0" fontId="5" fillId="0" borderId="3" xfId="0" applyFont="1" applyBorder="1" applyAlignment="1">
      <alignment horizontal="distributed" vertical="center"/>
    </xf>
    <xf numFmtId="10" fontId="4" fillId="0" borderId="0" xfId="21" applyNumberFormat="1" applyFont="1" applyBorder="1" applyAlignment="1">
      <alignment horizontal="right" vertical="center"/>
      <protection/>
    </xf>
    <xf numFmtId="0" fontId="4" fillId="0" borderId="7" xfId="22" applyFont="1" applyBorder="1" applyAlignment="1">
      <alignment horizontal="distributed" vertical="center"/>
      <protection/>
    </xf>
    <xf numFmtId="0" fontId="4" fillId="0" borderId="8" xfId="22" applyFont="1" applyBorder="1" applyAlignment="1">
      <alignment horizontal="distributed" vertical="center"/>
      <protection/>
    </xf>
    <xf numFmtId="0" fontId="4" fillId="0" borderId="9" xfId="22" applyFont="1" applyBorder="1" applyAlignment="1">
      <alignment horizontal="distributed" vertical="center"/>
      <protection/>
    </xf>
    <xf numFmtId="0" fontId="4" fillId="0" borderId="10" xfId="22" applyFont="1" applyBorder="1" applyAlignment="1">
      <alignment horizontal="distributed" vertical="center"/>
      <protection/>
    </xf>
    <xf numFmtId="0" fontId="4" fillId="0" borderId="6" xfId="22" applyFont="1" applyBorder="1" applyAlignment="1">
      <alignment horizontal="distributed" vertical="center"/>
      <protection/>
    </xf>
    <xf numFmtId="0" fontId="4" fillId="0" borderId="2" xfId="22" applyFont="1" applyBorder="1" applyAlignment="1">
      <alignment horizontal="left" vertical="center"/>
      <protection/>
    </xf>
    <xf numFmtId="0" fontId="4" fillId="0" borderId="4" xfId="22" applyFont="1" applyBorder="1" applyAlignment="1">
      <alignment horizontal="distributed" vertical="center" wrapText="1"/>
      <protection/>
    </xf>
    <xf numFmtId="0" fontId="4" fillId="0" borderId="11" xfId="22" applyFont="1" applyBorder="1" applyAlignment="1">
      <alignment horizontal="distributed" vertical="center" wrapText="1"/>
      <protection/>
    </xf>
    <xf numFmtId="0" fontId="4" fillId="0" borderId="1" xfId="22" applyFont="1" applyBorder="1" applyAlignment="1">
      <alignment horizontal="distributed" vertical="center" wrapText="1"/>
      <protection/>
    </xf>
    <xf numFmtId="0" fontId="4" fillId="0" borderId="12" xfId="22" applyFont="1" applyBorder="1" applyAlignment="1">
      <alignment horizontal="distributed" vertical="center" wrapText="1"/>
      <protection/>
    </xf>
    <xf numFmtId="0" fontId="4" fillId="0" borderId="4" xfId="22" applyFont="1" applyBorder="1" applyAlignment="1">
      <alignment vertical="top"/>
      <protection/>
    </xf>
    <xf numFmtId="0" fontId="4" fillId="0" borderId="0" xfId="22" applyFont="1" applyBorder="1" applyAlignment="1">
      <alignment vertical="top"/>
      <protection/>
    </xf>
    <xf numFmtId="0" fontId="4" fillId="0" borderId="13" xfId="22" applyFont="1" applyBorder="1" applyAlignment="1">
      <alignment vertical="top"/>
      <protection/>
    </xf>
    <xf numFmtId="0" fontId="4" fillId="0" borderId="11" xfId="22" applyFont="1" applyBorder="1" applyAlignment="1">
      <alignment horizontal="center" vertical="center" textRotation="255" shrinkToFit="1"/>
      <protection/>
    </xf>
    <xf numFmtId="0" fontId="4" fillId="0" borderId="14" xfId="22" applyFont="1" applyBorder="1" applyAlignment="1">
      <alignment horizontal="center" vertical="center" textRotation="255" shrinkToFit="1"/>
      <protection/>
    </xf>
    <xf numFmtId="0" fontId="4" fillId="0" borderId="15" xfId="22" applyFont="1" applyBorder="1" applyAlignment="1">
      <alignment horizontal="center" vertical="center" textRotation="255" shrinkToFit="1"/>
      <protection/>
    </xf>
    <xf numFmtId="0" fontId="4" fillId="0" borderId="16" xfId="22" applyFont="1" applyBorder="1" applyAlignment="1">
      <alignment horizontal="left" vertical="top" indent="2" shrinkToFit="1"/>
      <protection/>
    </xf>
    <xf numFmtId="0" fontId="4" fillId="0" borderId="12" xfId="22" applyFont="1" applyBorder="1" applyAlignment="1">
      <alignment horizontal="left" vertical="top" indent="2" shrinkToFit="1"/>
      <protection/>
    </xf>
    <xf numFmtId="0" fontId="4" fillId="0" borderId="17" xfId="22" applyFont="1" applyBorder="1" applyAlignment="1">
      <alignment horizontal="left" wrapText="1" indent="1" shrinkToFit="1"/>
      <protection/>
    </xf>
    <xf numFmtId="0" fontId="4" fillId="0" borderId="11" xfId="22" applyFont="1" applyBorder="1" applyAlignment="1">
      <alignment horizontal="left" wrapText="1" indent="1" shrinkToFit="1"/>
      <protection/>
    </xf>
    <xf numFmtId="0" fontId="4" fillId="0" borderId="18" xfId="22" applyFont="1" applyBorder="1" applyAlignment="1">
      <alignment horizontal="center" vertical="center" wrapText="1"/>
      <protection/>
    </xf>
    <xf numFmtId="0" fontId="4" fillId="0" borderId="19" xfId="22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distributed" vertical="center" indent="1"/>
      <protection/>
    </xf>
    <xf numFmtId="0" fontId="4" fillId="0" borderId="10" xfId="22" applyFont="1" applyBorder="1" applyAlignment="1">
      <alignment horizontal="distributed" vertical="center" indent="1"/>
      <protection/>
    </xf>
    <xf numFmtId="0" fontId="4" fillId="0" borderId="20" xfId="22" applyFont="1" applyBorder="1" applyAlignment="1">
      <alignment horizontal="left" vertical="top" wrapText="1" indent="2" shrinkToFit="1"/>
      <protection/>
    </xf>
    <xf numFmtId="0" fontId="4" fillId="0" borderId="15" xfId="22" applyFont="1" applyBorder="1" applyAlignment="1">
      <alignment horizontal="left" vertical="top" wrapText="1" indent="2" shrinkToFit="1"/>
      <protection/>
    </xf>
    <xf numFmtId="10" fontId="4" fillId="0" borderId="13" xfId="22" applyNumberFormat="1" applyFont="1" applyBorder="1" applyAlignment="1">
      <alignment horizontal="right" vertical="center"/>
      <protection/>
    </xf>
    <xf numFmtId="10" fontId="4" fillId="0" borderId="0" xfId="22" applyNumberFormat="1" applyFont="1" applyFill="1" applyBorder="1" applyAlignment="1">
      <alignment horizontal="right" vertical="center"/>
      <protection/>
    </xf>
    <xf numFmtId="10" fontId="4" fillId="0" borderId="13" xfId="22" applyNumberFormat="1" applyFont="1" applyFill="1" applyBorder="1" applyAlignment="1">
      <alignment horizontal="right" vertical="center"/>
      <protection/>
    </xf>
    <xf numFmtId="10" fontId="4" fillId="0" borderId="0" xfId="22" applyNumberFormat="1" applyFont="1" applyBorder="1" applyAlignment="1">
      <alignment horizontal="right" vertical="center"/>
      <protection/>
    </xf>
    <xf numFmtId="197" fontId="4" fillId="0" borderId="0" xfId="22" applyNumberFormat="1" applyFont="1" applyBorder="1" applyAlignment="1">
      <alignment horizontal="right" vertical="center"/>
      <protection/>
    </xf>
    <xf numFmtId="197" fontId="4" fillId="0" borderId="13" xfId="22" applyNumberFormat="1" applyFont="1" applyBorder="1" applyAlignment="1">
      <alignment horizontal="right" vertical="center"/>
      <protection/>
    </xf>
    <xf numFmtId="197" fontId="4" fillId="0" borderId="5" xfId="22" applyNumberFormat="1" applyFont="1" applyBorder="1" applyAlignment="1">
      <alignment horizontal="right" vertical="center"/>
      <protection/>
    </xf>
    <xf numFmtId="197" fontId="4" fillId="0" borderId="20" xfId="22" applyNumberFormat="1" applyFont="1" applyBorder="1" applyAlignment="1">
      <alignment horizontal="right" vertical="center"/>
      <protection/>
    </xf>
    <xf numFmtId="0" fontId="4" fillId="0" borderId="17" xfId="22" applyFont="1" applyBorder="1" applyAlignment="1">
      <alignment horizontal="left" indent="1"/>
      <protection/>
    </xf>
    <xf numFmtId="0" fontId="4" fillId="0" borderId="11" xfId="22" applyFont="1" applyBorder="1" applyAlignment="1">
      <alignment horizontal="left" inden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.教育・文化～10" xfId="21"/>
    <cellStyle name="標準_04.教育・文化～2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5.375" style="1" customWidth="1"/>
    <col min="2" max="2" width="4.00390625" style="1" customWidth="1"/>
    <col min="3" max="3" width="3.125" style="1" customWidth="1"/>
    <col min="4" max="4" width="18.875" style="1" customWidth="1"/>
    <col min="5" max="10" width="10.50390625" style="1" customWidth="1"/>
    <col min="11" max="16384" width="9.00390625" style="1" customWidth="1"/>
  </cols>
  <sheetData>
    <row r="1" spans="1:12" ht="17.25" customHeight="1">
      <c r="A1" s="1" t="s">
        <v>37</v>
      </c>
      <c r="K1" s="8"/>
      <c r="L1" s="8"/>
    </row>
    <row r="2" spans="2:10" ht="16.5" customHeight="1" thickBot="1">
      <c r="B2" s="1" t="s">
        <v>2</v>
      </c>
      <c r="J2" s="2" t="s">
        <v>36</v>
      </c>
    </row>
    <row r="3" spans="1:10" ht="18" customHeight="1">
      <c r="A3" s="19" t="s">
        <v>3</v>
      </c>
      <c r="B3" s="17"/>
      <c r="C3" s="17"/>
      <c r="D3" s="17"/>
      <c r="E3" s="17" t="s">
        <v>0</v>
      </c>
      <c r="F3" s="17"/>
      <c r="G3" s="17" t="s">
        <v>4</v>
      </c>
      <c r="H3" s="17"/>
      <c r="I3" s="17" t="s">
        <v>5</v>
      </c>
      <c r="J3" s="18"/>
    </row>
    <row r="4" spans="1:10" ht="18" customHeight="1">
      <c r="A4" s="20"/>
      <c r="B4" s="21"/>
      <c r="C4" s="21"/>
      <c r="D4" s="21"/>
      <c r="E4" s="13" t="s">
        <v>6</v>
      </c>
      <c r="F4" s="13" t="s">
        <v>7</v>
      </c>
      <c r="G4" s="13" t="s">
        <v>6</v>
      </c>
      <c r="H4" s="13" t="s">
        <v>7</v>
      </c>
      <c r="I4" s="13" t="s">
        <v>6</v>
      </c>
      <c r="J4" s="6" t="s">
        <v>7</v>
      </c>
    </row>
    <row r="5" spans="1:10" ht="18" customHeight="1">
      <c r="A5" s="9">
        <v>1</v>
      </c>
      <c r="B5" s="23" t="s">
        <v>28</v>
      </c>
      <c r="C5" s="24"/>
      <c r="D5" s="6" t="s">
        <v>8</v>
      </c>
      <c r="E5" s="11">
        <f>G5+I5</f>
        <v>11</v>
      </c>
      <c r="F5" s="16">
        <f>E5/9151</f>
        <v>0.0012020544202819363</v>
      </c>
      <c r="G5" s="12">
        <v>8</v>
      </c>
      <c r="H5" s="16">
        <f>G5/4756</f>
        <v>0.001682085786375105</v>
      </c>
      <c r="I5" s="12">
        <v>3</v>
      </c>
      <c r="J5" s="16">
        <f>I5/4395</f>
        <v>0.0006825938566552901</v>
      </c>
    </row>
    <row r="6" spans="1:10" ht="18" customHeight="1">
      <c r="A6" s="4"/>
      <c r="B6" s="25"/>
      <c r="C6" s="26"/>
      <c r="D6" s="6" t="s">
        <v>9</v>
      </c>
      <c r="E6" s="11">
        <f aca="true" t="shared" si="0" ref="E6:E24">G6+I6</f>
        <v>93</v>
      </c>
      <c r="F6" s="16">
        <f aca="true" t="shared" si="1" ref="F6:F21">E6/9151</f>
        <v>0.010162823735110916</v>
      </c>
      <c r="G6" s="12">
        <v>57</v>
      </c>
      <c r="H6" s="16">
        <f aca="true" t="shared" si="2" ref="H6:H21">G6/4756</f>
        <v>0.011984861227922625</v>
      </c>
      <c r="I6" s="12">
        <v>36</v>
      </c>
      <c r="J6" s="16">
        <f aca="true" t="shared" si="3" ref="J6:J21">I6/4395</f>
        <v>0.008191126279863481</v>
      </c>
    </row>
    <row r="7" spans="1:10" ht="18" customHeight="1">
      <c r="A7" s="5">
        <v>2</v>
      </c>
      <c r="B7" s="22" t="s">
        <v>10</v>
      </c>
      <c r="C7" s="22"/>
      <c r="D7" s="22"/>
      <c r="E7" s="11">
        <f t="shared" si="0"/>
        <v>52</v>
      </c>
      <c r="F7" s="16">
        <f t="shared" si="1"/>
        <v>0.005682439077696427</v>
      </c>
      <c r="G7" s="12">
        <v>16</v>
      </c>
      <c r="H7" s="16">
        <f t="shared" si="2"/>
        <v>0.00336417157275021</v>
      </c>
      <c r="I7" s="12">
        <v>36</v>
      </c>
      <c r="J7" s="16">
        <f t="shared" si="3"/>
        <v>0.008191126279863481</v>
      </c>
    </row>
    <row r="8" spans="1:10" ht="18" customHeight="1">
      <c r="A8" s="5">
        <v>3</v>
      </c>
      <c r="B8" s="22" t="s">
        <v>11</v>
      </c>
      <c r="C8" s="22"/>
      <c r="D8" s="22"/>
      <c r="E8" s="11">
        <f t="shared" si="0"/>
        <v>19</v>
      </c>
      <c r="F8" s="16">
        <f t="shared" si="1"/>
        <v>0.0020762758168506174</v>
      </c>
      <c r="G8" s="12">
        <v>19</v>
      </c>
      <c r="H8" s="16">
        <f t="shared" si="2"/>
        <v>0.003994953742640875</v>
      </c>
      <c r="I8" s="12">
        <v>0</v>
      </c>
      <c r="J8" s="16">
        <f t="shared" si="3"/>
        <v>0</v>
      </c>
    </row>
    <row r="9" spans="1:10" ht="18" customHeight="1">
      <c r="A9" s="5">
        <v>4</v>
      </c>
      <c r="B9" s="22" t="s">
        <v>12</v>
      </c>
      <c r="C9" s="22"/>
      <c r="D9" s="22"/>
      <c r="E9" s="11">
        <f t="shared" si="0"/>
        <v>4635</v>
      </c>
      <c r="F9" s="16">
        <f>E9/8595</f>
        <v>0.5392670157068062</v>
      </c>
      <c r="G9" s="12">
        <v>2282</v>
      </c>
      <c r="H9" s="16">
        <f>G9/4581</f>
        <v>0.49814450993232917</v>
      </c>
      <c r="I9" s="12">
        <v>2353</v>
      </c>
      <c r="J9" s="16">
        <f>I9/4014</f>
        <v>0.5861983059292476</v>
      </c>
    </row>
    <row r="10" spans="1:10" ht="18" customHeight="1">
      <c r="A10" s="5">
        <v>5</v>
      </c>
      <c r="B10" s="22" t="s">
        <v>13</v>
      </c>
      <c r="C10" s="22"/>
      <c r="D10" s="22"/>
      <c r="E10" s="11">
        <f t="shared" si="0"/>
        <v>8</v>
      </c>
      <c r="F10" s="16">
        <f>E10/9147</f>
        <v>0.0008746036952006122</v>
      </c>
      <c r="G10" s="12">
        <v>1</v>
      </c>
      <c r="H10" s="16">
        <f t="shared" si="2"/>
        <v>0.00021026072329688813</v>
      </c>
      <c r="I10" s="12">
        <v>7</v>
      </c>
      <c r="J10" s="16">
        <f>I10/4391</f>
        <v>0.0015941698929628787</v>
      </c>
    </row>
    <row r="11" spans="1:10" ht="18" customHeight="1">
      <c r="A11" s="5">
        <v>6</v>
      </c>
      <c r="B11" s="22" t="s">
        <v>14</v>
      </c>
      <c r="C11" s="22"/>
      <c r="D11" s="22"/>
      <c r="E11" s="11">
        <f t="shared" si="0"/>
        <v>122</v>
      </c>
      <c r="F11" s="16">
        <f>E11/9147</f>
        <v>0.013337706351809336</v>
      </c>
      <c r="G11" s="12">
        <v>61</v>
      </c>
      <c r="H11" s="16">
        <f t="shared" si="2"/>
        <v>0.012825904121110177</v>
      </c>
      <c r="I11" s="12">
        <v>61</v>
      </c>
      <c r="J11" s="16">
        <f>I11/4391</f>
        <v>0.013892051924390799</v>
      </c>
    </row>
    <row r="12" spans="1:10" ht="18" customHeight="1">
      <c r="A12" s="5">
        <v>7</v>
      </c>
      <c r="B12" s="22" t="s">
        <v>15</v>
      </c>
      <c r="C12" s="22"/>
      <c r="D12" s="22"/>
      <c r="E12" s="11">
        <f t="shared" si="0"/>
        <v>36</v>
      </c>
      <c r="F12" s="16">
        <f>E12/6101</f>
        <v>0.005900672020980167</v>
      </c>
      <c r="G12" s="12">
        <v>20</v>
      </c>
      <c r="H12" s="16">
        <f>G12/3179</f>
        <v>0.0062912865681031774</v>
      </c>
      <c r="I12" s="12">
        <v>16</v>
      </c>
      <c r="J12" s="16">
        <f>I12/2922</f>
        <v>0.0054757015742642025</v>
      </c>
    </row>
    <row r="13" spans="1:10" ht="18" customHeight="1">
      <c r="A13" s="5">
        <v>8</v>
      </c>
      <c r="B13" s="22" t="s">
        <v>16</v>
      </c>
      <c r="C13" s="22"/>
      <c r="D13" s="22"/>
      <c r="E13" s="11">
        <f t="shared" si="0"/>
        <v>586</v>
      </c>
      <c r="F13" s="16">
        <f>E13/9121</f>
        <v>0.06424734130029602</v>
      </c>
      <c r="G13" s="12">
        <v>358</v>
      </c>
      <c r="H13" s="16">
        <f>G13/4745</f>
        <v>0.07544783983140148</v>
      </c>
      <c r="I13" s="12">
        <v>228</v>
      </c>
      <c r="J13" s="16">
        <f>I13/4377</f>
        <v>0.0520904729266621</v>
      </c>
    </row>
    <row r="14" spans="1:10" ht="18" customHeight="1">
      <c r="A14" s="5">
        <v>9</v>
      </c>
      <c r="B14" s="22" t="s">
        <v>17</v>
      </c>
      <c r="C14" s="22"/>
      <c r="D14" s="22"/>
      <c r="E14" s="11">
        <f t="shared" si="0"/>
        <v>251</v>
      </c>
      <c r="F14" s="16">
        <f>E14/9121</f>
        <v>0.027518912399956144</v>
      </c>
      <c r="G14" s="12">
        <v>144</v>
      </c>
      <c r="H14" s="16">
        <f>G14/4745</f>
        <v>0.0303477344573235</v>
      </c>
      <c r="I14" s="12">
        <v>107</v>
      </c>
      <c r="J14" s="16">
        <f>I14/4377</f>
        <v>0.024445967557687916</v>
      </c>
    </row>
    <row r="15" spans="1:10" ht="18" customHeight="1">
      <c r="A15" s="5">
        <v>10</v>
      </c>
      <c r="B15" s="22" t="s">
        <v>18</v>
      </c>
      <c r="C15" s="22"/>
      <c r="D15" s="22"/>
      <c r="E15" s="11">
        <f t="shared" si="0"/>
        <v>14</v>
      </c>
      <c r="F15" s="16">
        <f>E15/9121</f>
        <v>0.0015349194167306216</v>
      </c>
      <c r="G15" s="12">
        <v>8</v>
      </c>
      <c r="H15" s="16">
        <f>G15/4745</f>
        <v>0.0016859852476290833</v>
      </c>
      <c r="I15" s="12">
        <v>6</v>
      </c>
      <c r="J15" s="16">
        <f>I15/4377</f>
        <v>0.0013708019191226869</v>
      </c>
    </row>
    <row r="16" spans="1:10" ht="18" customHeight="1">
      <c r="A16" s="5">
        <v>11</v>
      </c>
      <c r="B16" s="22" t="s">
        <v>19</v>
      </c>
      <c r="C16" s="22"/>
      <c r="D16" s="22"/>
      <c r="E16" s="11">
        <f t="shared" si="0"/>
        <v>1</v>
      </c>
      <c r="F16" s="16">
        <f t="shared" si="1"/>
        <v>0.00010927767457108513</v>
      </c>
      <c r="G16" s="10">
        <v>0</v>
      </c>
      <c r="H16" s="16">
        <f t="shared" si="2"/>
        <v>0</v>
      </c>
      <c r="I16" s="10">
        <v>1</v>
      </c>
      <c r="J16" s="16">
        <f t="shared" si="3"/>
        <v>0.00022753128555176336</v>
      </c>
    </row>
    <row r="17" spans="1:10" ht="18" customHeight="1">
      <c r="A17" s="5">
        <v>12</v>
      </c>
      <c r="B17" s="22" t="s">
        <v>20</v>
      </c>
      <c r="C17" s="22"/>
      <c r="D17" s="22"/>
      <c r="E17" s="11">
        <f t="shared" si="0"/>
        <v>483</v>
      </c>
      <c r="F17" s="16">
        <f t="shared" si="1"/>
        <v>0.052781116817834116</v>
      </c>
      <c r="G17" s="12">
        <v>257</v>
      </c>
      <c r="H17" s="16">
        <f t="shared" si="2"/>
        <v>0.05403700588730025</v>
      </c>
      <c r="I17" s="12">
        <v>226</v>
      </c>
      <c r="J17" s="16">
        <f t="shared" si="3"/>
        <v>0.05142207053469852</v>
      </c>
    </row>
    <row r="18" spans="1:10" ht="18" customHeight="1">
      <c r="A18" s="5">
        <v>13</v>
      </c>
      <c r="B18" s="22" t="s">
        <v>21</v>
      </c>
      <c r="C18" s="22"/>
      <c r="D18" s="22"/>
      <c r="E18" s="11">
        <f t="shared" si="0"/>
        <v>64</v>
      </c>
      <c r="F18" s="16">
        <f t="shared" si="1"/>
        <v>0.006993771172549448</v>
      </c>
      <c r="G18" s="12">
        <v>39</v>
      </c>
      <c r="H18" s="16">
        <f t="shared" si="2"/>
        <v>0.008200168208578638</v>
      </c>
      <c r="I18" s="12">
        <v>25</v>
      </c>
      <c r="J18" s="16">
        <f t="shared" si="3"/>
        <v>0.005688282138794084</v>
      </c>
    </row>
    <row r="19" spans="1:10" ht="18" customHeight="1">
      <c r="A19" s="5">
        <v>14</v>
      </c>
      <c r="B19" s="22" t="s">
        <v>22</v>
      </c>
      <c r="C19" s="22"/>
      <c r="D19" s="22"/>
      <c r="E19" s="11">
        <f t="shared" si="0"/>
        <v>478</v>
      </c>
      <c r="F19" s="16">
        <f t="shared" si="1"/>
        <v>0.052234728444978694</v>
      </c>
      <c r="G19" s="12">
        <v>295</v>
      </c>
      <c r="H19" s="16">
        <f t="shared" si="2"/>
        <v>0.062026913372582</v>
      </c>
      <c r="I19" s="12">
        <v>183</v>
      </c>
      <c r="J19" s="16">
        <f t="shared" si="3"/>
        <v>0.041638225255972695</v>
      </c>
    </row>
    <row r="20" spans="1:10" ht="18" customHeight="1">
      <c r="A20" s="5">
        <v>15</v>
      </c>
      <c r="B20" s="22" t="s">
        <v>23</v>
      </c>
      <c r="C20" s="22"/>
      <c r="D20" s="22"/>
      <c r="E20" s="11">
        <f t="shared" si="0"/>
        <v>21</v>
      </c>
      <c r="F20" s="16">
        <f t="shared" si="1"/>
        <v>0.002294831165992788</v>
      </c>
      <c r="G20" s="12">
        <v>13</v>
      </c>
      <c r="H20" s="16">
        <f t="shared" si="2"/>
        <v>0.0027333894028595458</v>
      </c>
      <c r="I20" s="12">
        <v>8</v>
      </c>
      <c r="J20" s="16">
        <f t="shared" si="3"/>
        <v>0.0018202502844141069</v>
      </c>
    </row>
    <row r="21" spans="1:14" ht="18" customHeight="1">
      <c r="A21" s="5">
        <v>16</v>
      </c>
      <c r="B21" s="22" t="s">
        <v>24</v>
      </c>
      <c r="C21" s="22"/>
      <c r="D21" s="22"/>
      <c r="E21" s="11">
        <f t="shared" si="0"/>
        <v>76</v>
      </c>
      <c r="F21" s="16">
        <f t="shared" si="1"/>
        <v>0.00830510326740247</v>
      </c>
      <c r="G21" s="12">
        <v>45</v>
      </c>
      <c r="H21" s="16">
        <f t="shared" si="2"/>
        <v>0.009461732548359966</v>
      </c>
      <c r="I21" s="12">
        <v>31</v>
      </c>
      <c r="J21" s="16">
        <f t="shared" si="3"/>
        <v>0.007053469852104664</v>
      </c>
      <c r="N21" s="7"/>
    </row>
    <row r="22" spans="1:14" ht="18" customHeight="1">
      <c r="A22" s="27">
        <v>17</v>
      </c>
      <c r="B22" s="30" t="s">
        <v>25</v>
      </c>
      <c r="C22" s="37" t="s">
        <v>26</v>
      </c>
      <c r="D22" s="14" t="s">
        <v>35</v>
      </c>
      <c r="E22" s="11">
        <f t="shared" si="0"/>
        <v>2627</v>
      </c>
      <c r="F22" s="16">
        <f>E22/9203</f>
        <v>0.28545039660980115</v>
      </c>
      <c r="G22" s="12">
        <v>1353</v>
      </c>
      <c r="H22" s="16">
        <f>G22/4783</f>
        <v>0.2828768555300021</v>
      </c>
      <c r="I22" s="12">
        <v>1274</v>
      </c>
      <c r="J22" s="16">
        <f>I22/4420</f>
        <v>0.28823529411764703</v>
      </c>
      <c r="N22" s="7"/>
    </row>
    <row r="23" spans="1:14" ht="18" customHeight="1">
      <c r="A23" s="28"/>
      <c r="B23" s="31"/>
      <c r="C23" s="38"/>
      <c r="D23" s="15" t="s">
        <v>30</v>
      </c>
      <c r="E23" s="11">
        <f t="shared" si="0"/>
        <v>2222</v>
      </c>
      <c r="F23" s="16">
        <f>E23/9203</f>
        <v>0.2414430077148756</v>
      </c>
      <c r="G23" s="12">
        <v>1109</v>
      </c>
      <c r="H23" s="16">
        <f>G23/4783</f>
        <v>0.23186284758519757</v>
      </c>
      <c r="I23" s="12">
        <v>1113</v>
      </c>
      <c r="J23" s="16">
        <f>I23/4420</f>
        <v>0.2518099547511312</v>
      </c>
      <c r="N23" s="7"/>
    </row>
    <row r="24" spans="1:14" ht="18" customHeight="1">
      <c r="A24" s="28"/>
      <c r="B24" s="31"/>
      <c r="C24" s="39" t="s">
        <v>27</v>
      </c>
      <c r="D24" s="40"/>
      <c r="E24" s="11">
        <f t="shared" si="0"/>
        <v>441</v>
      </c>
      <c r="F24" s="16">
        <f>E24/9203</f>
        <v>0.04791915679669673</v>
      </c>
      <c r="G24" s="12">
        <v>343</v>
      </c>
      <c r="H24" s="16">
        <f>G24/4783</f>
        <v>0.0717123144469998</v>
      </c>
      <c r="I24" s="12">
        <v>98</v>
      </c>
      <c r="J24" s="16">
        <f>I24/4420</f>
        <v>0.022171945701357467</v>
      </c>
      <c r="N24" s="7"/>
    </row>
    <row r="25" spans="1:14" ht="18" customHeight="1">
      <c r="A25" s="28"/>
      <c r="B25" s="31"/>
      <c r="C25" s="51" t="s">
        <v>33</v>
      </c>
      <c r="D25" s="52"/>
      <c r="E25" s="49">
        <f>G25+I25</f>
        <v>534</v>
      </c>
      <c r="F25" s="46">
        <f>E25/9203</f>
        <v>0.058024557209605566</v>
      </c>
      <c r="G25" s="47">
        <v>321</v>
      </c>
      <c r="H25" s="44">
        <f>G25/4783</f>
        <v>0.06711269077984529</v>
      </c>
      <c r="I25" s="47">
        <v>213</v>
      </c>
      <c r="J25" s="46">
        <f>I25/4420</f>
        <v>0.04819004524886878</v>
      </c>
      <c r="N25" s="7"/>
    </row>
    <row r="26" spans="1:10" ht="18" customHeight="1">
      <c r="A26" s="28"/>
      <c r="B26" s="31"/>
      <c r="C26" s="33" t="s">
        <v>32</v>
      </c>
      <c r="D26" s="34"/>
      <c r="E26" s="49"/>
      <c r="F26" s="46"/>
      <c r="G26" s="47"/>
      <c r="H26" s="44"/>
      <c r="I26" s="47"/>
      <c r="J26" s="46"/>
    </row>
    <row r="27" spans="1:10" ht="18" customHeight="1" thickBot="1">
      <c r="A27" s="28"/>
      <c r="B27" s="31"/>
      <c r="C27" s="35" t="s">
        <v>31</v>
      </c>
      <c r="D27" s="36"/>
      <c r="E27" s="49">
        <f>G27+I27</f>
        <v>174</v>
      </c>
      <c r="F27" s="46">
        <f>E27/9203</f>
        <v>0.018906878191893947</v>
      </c>
      <c r="G27" s="47">
        <v>109</v>
      </c>
      <c r="H27" s="44">
        <f>G27/4783</f>
        <v>0.02278904453272005</v>
      </c>
      <c r="I27" s="47">
        <v>65</v>
      </c>
      <c r="J27" s="43">
        <f>I27/4420</f>
        <v>0.014705882352941176</v>
      </c>
    </row>
    <row r="28" spans="1:10" ht="18.75" customHeight="1" thickBot="1">
      <c r="A28" s="29"/>
      <c r="B28" s="32"/>
      <c r="C28" s="41" t="s">
        <v>34</v>
      </c>
      <c r="D28" s="42"/>
      <c r="E28" s="50"/>
      <c r="F28" s="43"/>
      <c r="G28" s="48"/>
      <c r="H28" s="45"/>
      <c r="I28" s="48"/>
      <c r="J28" s="43"/>
    </row>
    <row r="29" spans="1:10" ht="18.75" customHeight="1">
      <c r="A29" s="3" t="s">
        <v>1</v>
      </c>
      <c r="B29" s="3"/>
      <c r="C29" s="3"/>
      <c r="D29" s="3"/>
      <c r="E29" s="3"/>
      <c r="F29" s="3"/>
      <c r="G29" s="3"/>
      <c r="H29" s="3"/>
      <c r="I29" s="3"/>
      <c r="J29" s="2" t="s">
        <v>29</v>
      </c>
    </row>
  </sheetData>
  <mergeCells count="40">
    <mergeCell ref="E25:E26"/>
    <mergeCell ref="I25:I26"/>
    <mergeCell ref="H25:H26"/>
    <mergeCell ref="G25:G26"/>
    <mergeCell ref="F25:F26"/>
    <mergeCell ref="J27:J28"/>
    <mergeCell ref="H27:H28"/>
    <mergeCell ref="F27:F28"/>
    <mergeCell ref="B20:D20"/>
    <mergeCell ref="B21:D21"/>
    <mergeCell ref="I27:I28"/>
    <mergeCell ref="G27:G28"/>
    <mergeCell ref="E27:E28"/>
    <mergeCell ref="C25:D25"/>
    <mergeCell ref="J25:J26"/>
    <mergeCell ref="A22:A28"/>
    <mergeCell ref="B22:B28"/>
    <mergeCell ref="C26:D26"/>
    <mergeCell ref="C27:D27"/>
    <mergeCell ref="C22:C23"/>
    <mergeCell ref="C24:D24"/>
    <mergeCell ref="C28:D28"/>
    <mergeCell ref="B16:D16"/>
    <mergeCell ref="B17:D17"/>
    <mergeCell ref="B18:D18"/>
    <mergeCell ref="B19:D19"/>
    <mergeCell ref="B12:D12"/>
    <mergeCell ref="B13:D13"/>
    <mergeCell ref="B14:D14"/>
    <mergeCell ref="B15:D15"/>
    <mergeCell ref="B9:D9"/>
    <mergeCell ref="B10:D10"/>
    <mergeCell ref="B11:D11"/>
    <mergeCell ref="B5:C6"/>
    <mergeCell ref="B7:D7"/>
    <mergeCell ref="B8:D8"/>
    <mergeCell ref="A3:D4"/>
    <mergeCell ref="E3:F3"/>
    <mergeCell ref="G3:H3"/>
    <mergeCell ref="I3:J3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2010-04-15T09:24:30Z</cp:lastPrinted>
  <dcterms:created xsi:type="dcterms:W3CDTF">2004-03-03T00:43:36Z</dcterms:created>
  <dcterms:modified xsi:type="dcterms:W3CDTF">2011-09-02T04:05:47Z</dcterms:modified>
  <cp:category/>
  <cp:version/>
  <cp:contentType/>
  <cp:contentStatus/>
</cp:coreProperties>
</file>