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xmii-oaf1\Users$\06883\デスクトップ\新しいフォルダー (2)\"/>
    </mc:Choice>
  </mc:AlternateContent>
  <bookViews>
    <workbookView xWindow="0" yWindow="0" windowWidth="19200" windowHeight="11070"/>
  </bookViews>
  <sheets>
    <sheet name="軽減調書総括表" sheetId="3" r:id="rId1"/>
    <sheet name="補助金実績報告額算出表" sheetId="1" r:id="rId2"/>
    <sheet name="計算シート" sheetId="4" state="hidden" r:id="rId3"/>
    <sheet name="テーブル" sheetId="2" state="hidden" r:id="rId4"/>
  </sheets>
  <definedNames>
    <definedName name="サービス種類テーブル">テーブル!$A$2:$A$14</definedName>
    <definedName name="介護費負担_１パーセント相当額">補助金実績報告額算出表!$J$12</definedName>
    <definedName name="介護費負担_軽減額_１">補助金実績報告額算出表!$J$18</definedName>
    <definedName name="介護費負担_軽減額_２">補助金実績報告額算出表!$J$20</definedName>
    <definedName name="介護費負担_軽減額_３">補助金実績報告額算出表!$J$22</definedName>
    <definedName name="介護費負担_軽減額_合計">補助金実績報告額算出表!$J$24</definedName>
    <definedName name="居住費_１パーセント相当額">補助金実績報告額算出表!$AT$12</definedName>
    <definedName name="居住費_軽減額_１">補助金実績報告額算出表!$J$40</definedName>
    <definedName name="居住費_軽減額_２">補助金実績報告額算出表!$J$42</definedName>
    <definedName name="居住費_軽減額_３">補助金実績報告額算出表!$J$44</definedName>
    <definedName name="居住費_軽減額_合計">補助金実績報告額算出表!$J$46</definedName>
    <definedName name="計算シート_介護費負担１">計算シート!$BB$7</definedName>
    <definedName name="計算シート_介護費負担２">計算シート!$BB$9</definedName>
    <definedName name="計算シート_介護費負担３">計算シート!$BB$11</definedName>
    <definedName name="計算シート_居住費１">計算シート!$BB$33</definedName>
    <definedName name="計算シート_居住費２">計算シート!$BB$35</definedName>
    <definedName name="計算シート_居住費３">計算シート!$BB$37</definedName>
    <definedName name="計算シート_食費１">計算シート!$BB$20</definedName>
    <definedName name="計算シート_食費２">計算シート!$BB$22</definedName>
    <definedName name="計算シート_食費３">計算シート!$BB$24</definedName>
    <definedName name="食費_１パーセント相当額">補助金実績報告額算出表!$AB$12</definedName>
    <definedName name="食費_軽減額_１">補助金実績報告額算出表!$J$29</definedName>
    <definedName name="食費_軽減額_２">補助金実績報告額算出表!$J$31</definedName>
    <definedName name="食費_軽減額_３">補助金実績報告額算出表!$J$33</definedName>
    <definedName name="食費_軽減額_合計">補助金実績報告額算出表!$J$35</definedName>
    <definedName name="総括表_介護費負担_合計１">軽減調書総括表!$BT$17</definedName>
    <definedName name="総括表_介護費負担_合計２">軽減調書総括表!$BT$20</definedName>
    <definedName name="総括表_介護費負担_合計３">軽減調書総括表!$BT$23</definedName>
    <definedName name="総括表_居住費_合計１">軽減調書総括表!$BT$41</definedName>
    <definedName name="総括表_居住費_合計２">軽減調書総括表!$BT$44</definedName>
    <definedName name="総括表_居住費_合計３">軽減調書総括表!$BT$47</definedName>
    <definedName name="総括表_区市町村名２">軽減調書総括表!$E$20</definedName>
    <definedName name="総括表_区市町村名３">軽減調書総括表!$E$23</definedName>
    <definedName name="総括表_食費_合計１">軽減調書総括表!$BT$29</definedName>
    <definedName name="総括表_食費_合計２">軽減調書総括表!$BT$32</definedName>
    <definedName name="総括表_食費_合計３">軽減調書総括表!$BT$35</definedName>
  </definedNames>
  <calcPr calcId="152511"/>
</workbook>
</file>

<file path=xl/calcChain.xml><?xml version="1.0" encoding="utf-8"?>
<calcChain xmlns="http://schemas.openxmlformats.org/spreadsheetml/2006/main">
  <c r="J5" i="1" l="1"/>
  <c r="AI3" i="1"/>
  <c r="J12" i="1" l="1"/>
  <c r="A9" i="4" l="1"/>
  <c r="E32" i="3"/>
  <c r="BT32" i="3" s="1"/>
  <c r="J31" i="1" s="1"/>
  <c r="G3" i="1"/>
  <c r="A55" i="1"/>
  <c r="A53" i="1"/>
  <c r="A44" i="1"/>
  <c r="A42" i="1"/>
  <c r="A33" i="1"/>
  <c r="A31" i="1"/>
  <c r="A22" i="1"/>
  <c r="A20" i="1"/>
  <c r="AT12" i="1"/>
  <c r="AB12" i="1"/>
  <c r="A11" i="4"/>
  <c r="A37" i="4" s="1"/>
  <c r="AI9" i="4"/>
  <c r="BO50" i="3"/>
  <c r="BJ50" i="3"/>
  <c r="BJ53" i="3" s="1"/>
  <c r="BE50" i="3"/>
  <c r="AZ50" i="3"/>
  <c r="AU50" i="3"/>
  <c r="AP50" i="3"/>
  <c r="AK50" i="3"/>
  <c r="AF50" i="3"/>
  <c r="AA50" i="3"/>
  <c r="V50" i="3"/>
  <c r="Q50" i="3"/>
  <c r="L50" i="3"/>
  <c r="E47" i="3"/>
  <c r="BT47" i="3" s="1"/>
  <c r="J44" i="1"/>
  <c r="E44" i="3"/>
  <c r="BT44" i="3" s="1"/>
  <c r="J42" i="1" s="1"/>
  <c r="BT41" i="3"/>
  <c r="J40" i="1" s="1"/>
  <c r="BO38" i="3"/>
  <c r="BJ38" i="3"/>
  <c r="BE38" i="3"/>
  <c r="AZ38" i="3"/>
  <c r="AU38" i="3"/>
  <c r="AP38" i="3"/>
  <c r="AK38" i="3"/>
  <c r="AF38" i="3"/>
  <c r="AA38" i="3"/>
  <c r="V38" i="3"/>
  <c r="Q38" i="3"/>
  <c r="Q53" i="3" s="1"/>
  <c r="L38" i="3"/>
  <c r="E35" i="3"/>
  <c r="BT35" i="3" s="1"/>
  <c r="J33" i="1" s="1"/>
  <c r="BT29" i="3"/>
  <c r="J29" i="1" s="1"/>
  <c r="BO26" i="3"/>
  <c r="BJ26" i="3"/>
  <c r="BE26" i="3"/>
  <c r="AZ26" i="3"/>
  <c r="AZ53" i="3" s="1"/>
  <c r="AU26" i="3"/>
  <c r="AP26" i="3"/>
  <c r="AK26" i="3"/>
  <c r="AF26" i="3"/>
  <c r="AA26" i="3"/>
  <c r="V26" i="3"/>
  <c r="Q26" i="3"/>
  <c r="L26" i="3"/>
  <c r="BT23" i="3"/>
  <c r="J22" i="1" s="1"/>
  <c r="BT20" i="3"/>
  <c r="J20" i="1" s="1"/>
  <c r="BT17" i="3"/>
  <c r="J18" i="1" s="1"/>
  <c r="Y42" i="1"/>
  <c r="BB9" i="4"/>
  <c r="Y20" i="1" s="1"/>
  <c r="A35" i="4"/>
  <c r="AI35" i="4" s="1"/>
  <c r="A22" i="4"/>
  <c r="AI22" i="4"/>
  <c r="BB35" i="4"/>
  <c r="BB22" i="4"/>
  <c r="Y31" i="1" s="1"/>
  <c r="AP53" i="3" l="1"/>
  <c r="V53" i="3"/>
  <c r="BO53" i="3"/>
  <c r="A24" i="4"/>
  <c r="AK53" i="3"/>
  <c r="AA53" i="3"/>
  <c r="AU53" i="3"/>
  <c r="BT38" i="3"/>
  <c r="J51" i="1"/>
  <c r="AN20" i="1"/>
  <c r="BT26" i="3"/>
  <c r="AF53" i="3"/>
  <c r="J55" i="1"/>
  <c r="J53" i="1"/>
  <c r="AN42" i="1"/>
  <c r="BE53" i="3"/>
  <c r="BT50" i="3"/>
  <c r="L53" i="3"/>
  <c r="AN31" i="1"/>
  <c r="J46" i="1"/>
  <c r="Y53" i="1"/>
  <c r="J35" i="1"/>
  <c r="I16" i="4" s="1"/>
  <c r="I29" i="4"/>
  <c r="P35" i="4" s="1"/>
  <c r="J24" i="1"/>
  <c r="I3" i="4" s="1"/>
  <c r="J57" i="1" l="1"/>
  <c r="BT53" i="3"/>
  <c r="AN53" i="1"/>
  <c r="I37" i="4"/>
  <c r="P33" i="4"/>
  <c r="I33" i="4"/>
  <c r="I35" i="4"/>
  <c r="Z35" i="4" s="1"/>
  <c r="P37" i="4"/>
  <c r="P11" i="4"/>
  <c r="P7" i="4"/>
  <c r="I11" i="4"/>
  <c r="I7" i="4"/>
  <c r="I9" i="4"/>
  <c r="P9" i="4"/>
  <c r="P22" i="4"/>
  <c r="P24" i="4"/>
  <c r="P20" i="4"/>
  <c r="I22" i="4"/>
  <c r="I20" i="4"/>
  <c r="I24" i="4"/>
  <c r="P3" i="4" l="1"/>
  <c r="Z3" i="4" s="1"/>
  <c r="AS9" i="4" s="1"/>
  <c r="Z33" i="4"/>
  <c r="P29" i="4"/>
  <c r="Z29" i="4" s="1"/>
  <c r="Z37" i="4"/>
  <c r="AI37" i="4" s="1"/>
  <c r="Z7" i="4"/>
  <c r="Z11" i="4"/>
  <c r="AI11" i="4" s="1"/>
  <c r="AS11" i="4" s="1"/>
  <c r="BB11" i="4" s="1"/>
  <c r="Y22" i="1" s="1"/>
  <c r="Z20" i="4"/>
  <c r="Z22" i="4"/>
  <c r="Z9" i="4"/>
  <c r="Z24" i="4"/>
  <c r="P16" i="4"/>
  <c r="Z16" i="4" s="1"/>
  <c r="AS37" i="4" l="1"/>
  <c r="BB37" i="4" s="1"/>
  <c r="Y44" i="1" s="1"/>
  <c r="AN44" i="1" s="1"/>
  <c r="AI24" i="4"/>
  <c r="AS24" i="4" s="1"/>
  <c r="BB24" i="4" s="1"/>
  <c r="Y33" i="1" s="1"/>
  <c r="AN22" i="1"/>
  <c r="AS35" i="4"/>
  <c r="AI33" i="4"/>
  <c r="AS33" i="4" s="1"/>
  <c r="BB33" i="4" s="1"/>
  <c r="Y40" i="1" s="1"/>
  <c r="Y46" i="1" s="1"/>
  <c r="AI7" i="4"/>
  <c r="AS7" i="4" s="1"/>
  <c r="BB7" i="4" s="1"/>
  <c r="Y18" i="1" s="1"/>
  <c r="Y24" i="1" s="1"/>
  <c r="AI20" i="4"/>
  <c r="AS20" i="4" s="1"/>
  <c r="BB20" i="4" s="1"/>
  <c r="Y29" i="1" s="1"/>
  <c r="AN29" i="1" s="1"/>
  <c r="AS22" i="4"/>
  <c r="AN33" i="1" l="1"/>
  <c r="AN35" i="1" s="1"/>
  <c r="Y55" i="1"/>
  <c r="AN18" i="1"/>
  <c r="AN24" i="1" s="1"/>
  <c r="AN40" i="1"/>
  <c r="AN46" i="1" s="1"/>
  <c r="Y51" i="1"/>
  <c r="A63" i="1" s="1"/>
  <c r="N63" i="1" s="1"/>
  <c r="Y35" i="1"/>
  <c r="AN55" i="1" l="1"/>
  <c r="AN51" i="1"/>
  <c r="Y57" i="1"/>
  <c r="AN57" i="1" l="1"/>
  <c r="W63" i="1"/>
  <c r="AK63" i="1" s="1"/>
  <c r="AT63" i="1" s="1"/>
</calcChain>
</file>

<file path=xl/sharedStrings.xml><?xml version="1.0" encoding="utf-8"?>
<sst xmlns="http://schemas.openxmlformats.org/spreadsheetml/2006/main" count="144" uniqueCount="82">
  <si>
    <t>事業所名</t>
    <rPh sb="0" eb="3">
      <t>ジギョウショ</t>
    </rPh>
    <rPh sb="3" eb="4">
      <t>メイ</t>
    </rPh>
    <phoneticPr fontId="1"/>
  </si>
  <si>
    <t>サービス種類</t>
    <rPh sb="4" eb="6">
      <t>シュルイ</t>
    </rPh>
    <phoneticPr fontId="1"/>
  </si>
  <si>
    <t>事業者名
（法人名）</t>
    <rPh sb="0" eb="3">
      <t>ジギョウシャ</t>
    </rPh>
    <rPh sb="3" eb="4">
      <t>メイ</t>
    </rPh>
    <rPh sb="6" eb="8">
      <t>ホウジン</t>
    </rPh>
    <rPh sb="8" eb="9">
      <t>メイ</t>
    </rPh>
    <phoneticPr fontId="1"/>
  </si>
  <si>
    <t>介護費負担</t>
    <rPh sb="0" eb="2">
      <t>カイゴ</t>
    </rPh>
    <rPh sb="2" eb="3">
      <t>ヒ</t>
    </rPh>
    <rPh sb="3" eb="5">
      <t>フタン</t>
    </rPh>
    <phoneticPr fontId="1"/>
  </si>
  <si>
    <t>食費</t>
    <rPh sb="0" eb="2">
      <t>ショクヒ</t>
    </rPh>
    <phoneticPr fontId="1"/>
  </si>
  <si>
    <t>居住費</t>
    <rPh sb="0" eb="2">
      <t>キョジュウ</t>
    </rPh>
    <rPh sb="2" eb="3">
      <t>ヒ</t>
    </rPh>
    <phoneticPr fontId="1"/>
  </si>
  <si>
    <t>１％までの額</t>
    <rPh sb="5" eb="6">
      <t>ガク</t>
    </rPh>
    <phoneticPr fontId="1"/>
  </si>
  <si>
    <t>補助率</t>
    <rPh sb="0" eb="3">
      <t>ホジョリツ</t>
    </rPh>
    <phoneticPr fontId="1"/>
  </si>
  <si>
    <t>１％までの額に
対する補助額</t>
    <rPh sb="5" eb="6">
      <t>ガク</t>
    </rPh>
    <rPh sb="8" eb="9">
      <t>タイ</t>
    </rPh>
    <rPh sb="11" eb="13">
      <t>ホジョ</t>
    </rPh>
    <rPh sb="13" eb="14">
      <t>ガク</t>
    </rPh>
    <phoneticPr fontId="1"/>
  </si>
  <si>
    <t>補助額合計</t>
    <rPh sb="0" eb="2">
      <t>ホジョ</t>
    </rPh>
    <rPh sb="2" eb="3">
      <t>ガク</t>
    </rPh>
    <rPh sb="3" eb="5">
      <t>ゴウケイ</t>
    </rPh>
    <phoneticPr fontId="1"/>
  </si>
  <si>
    <t>（１）介護費負担</t>
    <rPh sb="3" eb="5">
      <t>カイゴ</t>
    </rPh>
    <rPh sb="5" eb="6">
      <t>ヒ</t>
    </rPh>
    <rPh sb="6" eb="8">
      <t>フタン</t>
    </rPh>
    <phoneticPr fontId="1"/>
  </si>
  <si>
    <t>（２）食費</t>
    <rPh sb="3" eb="5">
      <t>ショクヒ</t>
    </rPh>
    <phoneticPr fontId="1"/>
  </si>
  <si>
    <t>（３）居住費</t>
    <rPh sb="3" eb="5">
      <t>キョジュウ</t>
    </rPh>
    <rPh sb="5" eb="6">
      <t>ヒ</t>
    </rPh>
    <phoneticPr fontId="1"/>
  </si>
  <si>
    <t>（４）合計</t>
    <rPh sb="3" eb="5">
      <t>ゴウケイ</t>
    </rPh>
    <phoneticPr fontId="1"/>
  </si>
  <si>
    <t>予算額</t>
    <rPh sb="0" eb="3">
      <t>ヨサンガク</t>
    </rPh>
    <phoneticPr fontId="1"/>
  </si>
  <si>
    <t>１％相当額</t>
    <rPh sb="2" eb="4">
      <t>ソウトウ</t>
    </rPh>
    <rPh sb="4" eb="5">
      <t>ガク</t>
    </rPh>
    <phoneticPr fontId="1"/>
  </si>
  <si>
    <t>区市町村名</t>
    <rPh sb="0" eb="1">
      <t>ク</t>
    </rPh>
    <rPh sb="1" eb="4">
      <t>シチョウソン</t>
    </rPh>
    <rPh sb="4" eb="5">
      <t>メイ</t>
    </rPh>
    <phoneticPr fontId="1"/>
  </si>
  <si>
    <t>軽減額</t>
    <rPh sb="0" eb="2">
      <t>ケイゲン</t>
    </rPh>
    <rPh sb="2" eb="3">
      <t>ガク</t>
    </rPh>
    <phoneticPr fontId="1"/>
  </si>
  <si>
    <t>１％までの額</t>
    <rPh sb="5" eb="6">
      <t>ガク</t>
    </rPh>
    <phoneticPr fontId="1"/>
  </si>
  <si>
    <t>町田市</t>
    <rPh sb="0" eb="3">
      <t>マチダシ</t>
    </rPh>
    <phoneticPr fontId="1"/>
  </si>
  <si>
    <t>合計</t>
    <rPh sb="0" eb="2">
      <t>ゴウケイ</t>
    </rPh>
    <phoneticPr fontId="1"/>
  </si>
  <si>
    <t>１％を超える額</t>
    <rPh sb="3" eb="4">
      <t>コ</t>
    </rPh>
    <rPh sb="6" eb="7">
      <t>ガク</t>
    </rPh>
    <phoneticPr fontId="1"/>
  </si>
  <si>
    <t>１％を超える額
に対する補助額</t>
    <rPh sb="3" eb="4">
      <t>コ</t>
    </rPh>
    <rPh sb="6" eb="7">
      <t>ガク</t>
    </rPh>
    <rPh sb="9" eb="10">
      <t>タイ</t>
    </rPh>
    <rPh sb="12" eb="14">
      <t>ホジョ</t>
    </rPh>
    <rPh sb="14" eb="15">
      <t>ガク</t>
    </rPh>
    <phoneticPr fontId="1"/>
  </si>
  <si>
    <t>訪問介護</t>
    <rPh sb="0" eb="2">
      <t>ホウモン</t>
    </rPh>
    <rPh sb="2" eb="4">
      <t>カイゴ</t>
    </rPh>
    <phoneticPr fontId="1"/>
  </si>
  <si>
    <t>通所介護</t>
    <rPh sb="0" eb="2">
      <t>ツウショ</t>
    </rPh>
    <rPh sb="2" eb="4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</si>
  <si>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</si>
  <si>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</si>
  <si>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</si>
  <si>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</si>
  <si>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</si>
  <si>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</si>
  <si>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ツウショ</t>
    </rPh>
    <rPh sb="12" eb="14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</si>
  <si>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</si>
  <si>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短期入所生活介護（生活保護）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セイカツ</t>
    </rPh>
    <rPh sb="11" eb="13">
      <t>ホゴ</t>
    </rPh>
    <phoneticPr fontId="1"/>
  </si>
  <si>
    <t>年度分）</t>
    <rPh sb="0" eb="3">
      <t>ネンドブン</t>
    </rPh>
    <phoneticPr fontId="1"/>
  </si>
  <si>
    <t>事業者名:</t>
    <rPh sb="0" eb="3">
      <t>ジギョウシャ</t>
    </rPh>
    <rPh sb="3" eb="4">
      <t>メイ</t>
    </rPh>
    <phoneticPr fontId="1"/>
  </si>
  <si>
    <t>事業所名:</t>
    <rPh sb="0" eb="3">
      <t>ジギョウショ</t>
    </rPh>
    <rPh sb="3" eb="4">
      <t>メイ</t>
    </rPh>
    <phoneticPr fontId="1"/>
  </si>
  <si>
    <t>サービス名:</t>
    <rPh sb="4" eb="5">
      <t>メイ</t>
    </rPh>
    <phoneticPr fontId="1"/>
  </si>
  <si>
    <t>（単位：円）</t>
    <rPh sb="1" eb="3">
      <t>タンイ</t>
    </rPh>
    <rPh sb="4" eb="5">
      <t>エン</t>
    </rPh>
    <phoneticPr fontId="1"/>
  </si>
  <si>
    <t>費目</t>
    <rPh sb="0" eb="2">
      <t>ヒモク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</si>
  <si>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</si>
  <si>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</si>
  <si>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</si>
  <si>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</si>
  <si>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</si>
  <si>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</si>
  <si>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</si>
  <si>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</si>
  <si>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</si>
  <si>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</si>
  <si>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</si>
  <si>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</si>
  <si>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小計</t>
    <rPh sb="0" eb="2">
      <t>ショウケイ</t>
    </rPh>
    <phoneticPr fontId="1"/>
  </si>
  <si>
    <t>食費負担</t>
    <rPh sb="0" eb="2">
      <t>ショクヒ</t>
    </rPh>
    <rPh sb="2" eb="4">
      <t>フタン</t>
    </rPh>
    <phoneticPr fontId="1"/>
  </si>
  <si>
    <t>（滞在費）</t>
    <rPh sb="1" eb="4">
      <t>タイザイヒ</t>
    </rPh>
    <phoneticPr fontId="1"/>
  </si>
  <si>
    <t>負担</t>
    <rPh sb="0" eb="2">
      <t>フタン</t>
    </rPh>
    <phoneticPr fontId="1"/>
  </si>
  <si>
    <t>(注)</t>
    <rPh sb="1" eb="2">
      <t>チュウ</t>
    </rPh>
    <phoneticPr fontId="1"/>
  </si>
  <si>
    <t>事業所において、本様式の記入事項が含まれる資料を作成している場合は、その資料を本様式に替えることができるものとする。</t>
    <rPh sb="0" eb="3">
      <t>ジギョウショ</t>
    </rPh>
    <rPh sb="8" eb="9">
      <t>ホン</t>
    </rPh>
    <rPh sb="9" eb="11">
      <t>ヨウシキ</t>
    </rPh>
    <rPh sb="12" eb="13">
      <t>キ</t>
    </rPh>
    <rPh sb="13" eb="14">
      <t>ニュウ</t>
    </rPh>
    <rPh sb="14" eb="16">
      <t>ジコウ</t>
    </rPh>
    <rPh sb="17" eb="18">
      <t>フク</t>
    </rPh>
    <rPh sb="21" eb="23">
      <t>シリョウ</t>
    </rPh>
    <rPh sb="24" eb="26">
      <t>サクセイ</t>
    </rPh>
    <rPh sb="30" eb="32">
      <t>バアイ</t>
    </rPh>
    <rPh sb="36" eb="38">
      <t>シリョウ</t>
    </rPh>
    <rPh sb="39" eb="40">
      <t>ホン</t>
    </rPh>
    <rPh sb="40" eb="42">
      <t>ヨウシキ</t>
    </rPh>
    <rPh sb="43" eb="44">
      <t>カ</t>
    </rPh>
    <phoneticPr fontId="1"/>
  </si>
  <si>
    <t>１％までの額合計</t>
    <rPh sb="5" eb="6">
      <t>ガク</t>
    </rPh>
    <rPh sb="6" eb="8">
      <t>ゴウケイ</t>
    </rPh>
    <phoneticPr fontId="1"/>
  </si>
  <si>
    <t>端数</t>
    <rPh sb="0" eb="2">
      <t>ハスウ</t>
    </rPh>
    <phoneticPr fontId="1"/>
  </si>
  <si>
    <t>自治体名</t>
    <rPh sb="0" eb="3">
      <t>ジチタイ</t>
    </rPh>
    <rPh sb="3" eb="4">
      <t>メイ</t>
    </rPh>
    <phoneticPr fontId="1"/>
  </si>
  <si>
    <t>小数点以下切捨て</t>
    <rPh sb="0" eb="3">
      <t>ショウスウテン</t>
    </rPh>
    <rPh sb="3" eb="5">
      <t>イカ</t>
    </rPh>
    <rPh sb="5" eb="7">
      <t>キリス</t>
    </rPh>
    <phoneticPr fontId="1"/>
  </si>
  <si>
    <t>小数点以下余り</t>
    <rPh sb="0" eb="3">
      <t>ショウスウテン</t>
    </rPh>
    <rPh sb="3" eb="5">
      <t>イカ</t>
    </rPh>
    <rPh sb="5" eb="6">
      <t>アマ</t>
    </rPh>
    <phoneticPr fontId="1"/>
  </si>
  <si>
    <t>小数点以下順位</t>
    <rPh sb="0" eb="3">
      <t>ショウスウテン</t>
    </rPh>
    <rPh sb="3" eb="5">
      <t>イカ</t>
    </rPh>
    <rPh sb="5" eb="7">
      <t>ジュンイ</t>
    </rPh>
    <phoneticPr fontId="1"/>
  </si>
  <si>
    <t>端数振り分け</t>
    <rPh sb="0" eb="2">
      <t>ハスウ</t>
    </rPh>
    <rPh sb="2" eb="3">
      <t>フ</t>
    </rPh>
    <rPh sb="4" eb="5">
      <t>ワ</t>
    </rPh>
    <phoneticPr fontId="1"/>
  </si>
  <si>
    <t>実際の金額</t>
    <rPh sb="0" eb="2">
      <t>ジッサイ</t>
    </rPh>
    <rPh sb="3" eb="5">
      <t>キンガク</t>
    </rPh>
    <phoneticPr fontId="1"/>
  </si>
  <si>
    <t>居住費負担</t>
    <rPh sb="0" eb="2">
      <t>キョジュウ</t>
    </rPh>
    <rPh sb="2" eb="3">
      <t>ヒ</t>
    </rPh>
    <rPh sb="3" eb="5">
      <t>フタン</t>
    </rPh>
    <phoneticPr fontId="1"/>
  </si>
  <si>
    <t>１．補助基本額</t>
    <rPh sb="2" eb="4">
      <t>ホジョ</t>
    </rPh>
    <rPh sb="4" eb="6">
      <t>キホン</t>
    </rPh>
    <rPh sb="6" eb="7">
      <t>ガク</t>
    </rPh>
    <phoneticPr fontId="1"/>
  </si>
  <si>
    <t>２．区市町村別軽減額</t>
    <rPh sb="2" eb="6">
      <t>クシチョウソン</t>
    </rPh>
    <rPh sb="6" eb="7">
      <t>ベツ</t>
    </rPh>
    <rPh sb="7" eb="9">
      <t>ケイゲン</t>
    </rPh>
    <rPh sb="9" eb="10">
      <t>ガク</t>
    </rPh>
    <phoneticPr fontId="1"/>
  </si>
  <si>
    <t>また、軽減率25/100の者と軽減率50/100の者について、まとめて作成することは可能である。</t>
    <phoneticPr fontId="1"/>
  </si>
  <si>
    <t>補助金実績報告額算出表</t>
    <rPh sb="3" eb="5">
      <t>ジッセキ</t>
    </rPh>
    <rPh sb="5" eb="7">
      <t>ホウコク</t>
    </rPh>
    <phoneticPr fontId="1"/>
  </si>
  <si>
    <t>３．町田市への補助金実績報告額</t>
    <rPh sb="2" eb="5">
      <t>マチダシ</t>
    </rPh>
    <rPh sb="7" eb="10">
      <t>ホジョキン</t>
    </rPh>
    <rPh sb="10" eb="12">
      <t>ジッセキ</t>
    </rPh>
    <rPh sb="12" eb="14">
      <t>ホウコク</t>
    </rPh>
    <rPh sb="14" eb="15">
      <t>ガク</t>
    </rPh>
    <phoneticPr fontId="1"/>
  </si>
  <si>
    <t>看護小規模多機能型居宅介護</t>
    <phoneticPr fontId="1"/>
  </si>
  <si>
    <t>軽減状況総括表</t>
    <rPh sb="0" eb="2">
      <t>ケイゲン</t>
    </rPh>
    <rPh sb="2" eb="4">
      <t>ジョウキョウ</t>
    </rPh>
    <rPh sb="4" eb="6">
      <t>ソウカツ</t>
    </rPh>
    <rPh sb="6" eb="7">
      <t>ヒョウ</t>
    </rPh>
    <phoneticPr fontId="1"/>
  </si>
  <si>
    <t>本様式は生計が困難であるものについて、事業所ごと、対象サービスごとに分けて作成すること</t>
    <rPh sb="0" eb="1">
      <t>ホン</t>
    </rPh>
    <rPh sb="1" eb="3">
      <t>ヨウシキ</t>
    </rPh>
    <rPh sb="4" eb="6">
      <t>セイケイ</t>
    </rPh>
    <rPh sb="7" eb="9">
      <t>コンナン</t>
    </rPh>
    <rPh sb="19" eb="22">
      <t>ジギョウショ</t>
    </rPh>
    <rPh sb="25" eb="27">
      <t>タイショウ</t>
    </rPh>
    <rPh sb="34" eb="35">
      <t>ワ</t>
    </rPh>
    <rPh sb="37" eb="39">
      <t>サクセイ</t>
    </rPh>
    <phoneticPr fontId="1"/>
  </si>
  <si>
    <t>介護予防・日常生活支援総合事業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phoneticPr fontId="1"/>
  </si>
  <si>
    <t>(</t>
    <phoneticPr fontId="1"/>
  </si>
  <si>
    <t>担当者氏名</t>
    <rPh sb="0" eb="3">
      <t>タントウシャ</t>
    </rPh>
    <rPh sb="3" eb="5">
      <t>シメイ</t>
    </rPh>
    <phoneticPr fontId="8"/>
  </si>
  <si>
    <t>連絡先</t>
    <rPh sb="0" eb="3">
      <t>レンラクサキ</t>
    </rPh>
    <phoneticPr fontId="8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</si>
  <si>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8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</si>
  <si>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8"/>
  </si>
  <si>
    <t>地域密着型介護老人福祉施設入所者生活介護　(生活保護）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rPh sb="22" eb="24">
      <t>セイカツ</t>
    </rPh>
    <rPh sb="24" eb="26">
      <t>ホゴ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</si>
</sst>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[Red]\-#,##0.000"/>
    <numFmt numFmtId="177" formatCode="#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5" fillId="0" borderId="0" xfId="1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8" fontId="9" fillId="0" borderId="10" xfId="1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177" fontId="9" fillId="3" borderId="0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5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27" xfId="0" applyNumberFormat="1" applyFont="1" applyFill="1" applyBorder="1" applyAlignment="1" applyProtection="1">
      <alignment horizontal="center" vertical="center" shrinkToFit="1"/>
      <protection locked="0"/>
    </xf>
    <xf numFmtId="38" fontId="9" fillId="3" borderId="7" xfId="1" applyFont="1" applyFill="1" applyBorder="1" applyAlignment="1" applyProtection="1">
      <alignment vertical="center"/>
      <protection locked="0"/>
    </xf>
    <xf numFmtId="38" fontId="9" fillId="3" borderId="8" xfId="1" applyFont="1" applyFill="1" applyBorder="1" applyAlignment="1" applyProtection="1">
      <alignment vertical="center"/>
      <protection locked="0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8" fontId="9" fillId="3" borderId="13" xfId="1" applyFont="1" applyFill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center" vertical="center" shrinkToFit="1"/>
    </xf>
    <xf numFmtId="38" fontId="9" fillId="0" borderId="11" xfId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8" fontId="9" fillId="0" borderId="18" xfId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0" fontId="9" fillId="0" borderId="2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9" fillId="0" borderId="7" xfId="1" applyFont="1" applyBorder="1" applyAlignment="1">
      <alignment vertical="center"/>
    </xf>
    <xf numFmtId="0" fontId="9" fillId="0" borderId="8" xfId="0" applyFont="1" applyBorder="1" applyAlignment="1">
      <alignment horizontal="center" vertical="center" shrinkToFit="1"/>
    </xf>
    <xf numFmtId="38" fontId="9" fillId="0" borderId="8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38" fontId="9" fillId="3" borderId="6" xfId="1" applyFont="1" applyFill="1" applyBorder="1" applyAlignment="1" applyProtection="1">
      <alignment vertical="center"/>
      <protection locked="0"/>
    </xf>
    <xf numFmtId="38" fontId="9" fillId="0" borderId="6" xfId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3" borderId="26" xfId="1" applyFont="1" applyFill="1" applyBorder="1" applyAlignment="1" applyProtection="1">
      <alignment vertical="center" shrinkToFit="1"/>
      <protection locked="0"/>
    </xf>
    <xf numFmtId="38" fontId="6" fillId="3" borderId="27" xfId="1" applyFont="1" applyFill="1" applyBorder="1" applyAlignment="1" applyProtection="1">
      <alignment vertical="center" shrinkToFit="1"/>
      <protection locked="0"/>
    </xf>
    <xf numFmtId="38" fontId="6" fillId="3" borderId="28" xfId="1" applyFont="1" applyFill="1" applyBorder="1" applyAlignment="1" applyProtection="1">
      <alignment vertical="center" shrinkToFit="1"/>
      <protection locked="0"/>
    </xf>
    <xf numFmtId="38" fontId="6" fillId="3" borderId="20" xfId="1" applyFont="1" applyFill="1" applyBorder="1" applyAlignment="1" applyProtection="1">
      <alignment vertical="center" shrinkToFit="1"/>
      <protection locked="0"/>
    </xf>
    <xf numFmtId="38" fontId="6" fillId="3" borderId="5" xfId="1" applyFont="1" applyFill="1" applyBorder="1" applyAlignment="1" applyProtection="1">
      <alignment vertical="center" shrinkToFit="1"/>
      <protection locked="0"/>
    </xf>
    <xf numFmtId="38" fontId="6" fillId="3" borderId="21" xfId="1" applyFont="1" applyFill="1" applyBorder="1" applyAlignment="1" applyProtection="1">
      <alignment vertical="center" shrinkToFit="1"/>
      <protection locked="0"/>
    </xf>
    <xf numFmtId="38" fontId="6" fillId="0" borderId="26" xfId="1" applyFont="1" applyBorder="1" applyAlignment="1">
      <alignment vertical="center" shrinkToFit="1"/>
    </xf>
    <xf numFmtId="38" fontId="6" fillId="0" borderId="27" xfId="1" applyFont="1" applyBorder="1" applyAlignment="1">
      <alignment vertical="center" shrinkToFit="1"/>
    </xf>
    <xf numFmtId="38" fontId="6" fillId="0" borderId="28" xfId="1" applyFont="1" applyBorder="1" applyAlignment="1">
      <alignment vertical="center" shrinkToFit="1"/>
    </xf>
    <xf numFmtId="38" fontId="6" fillId="0" borderId="20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38" fontId="6" fillId="0" borderId="21" xfId="1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 shrinkToFit="1"/>
    </xf>
    <xf numFmtId="12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29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1"/>
  <sheetViews>
    <sheetView tabSelected="1" zoomScaleNormal="100" workbookViewId="0">
      <selection activeCell="BH9" sqref="BH9:BZ11"/>
    </sheetView>
  </sheetViews>
  <sheetFormatPr defaultRowHeight="14.25" x14ac:dyDescent="0.15"/>
  <cols>
    <col min="1" max="94" width="1.875" style="11" customWidth="1"/>
    <col min="95" max="16384" width="9" style="11"/>
  </cols>
  <sheetData>
    <row r="1" spans="1:79" ht="9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79" ht="9" customHeight="1" x14ac:dyDescent="0.15"/>
    <row r="3" spans="1:79" ht="9" customHeight="1" x14ac:dyDescent="0.15">
      <c r="A3" s="62" t="s">
        <v>73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</row>
    <row r="4" spans="1:79" ht="9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</row>
    <row r="5" spans="1:79" ht="9" customHeight="1" x14ac:dyDescent="0.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</row>
    <row r="6" spans="1:79" ht="9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65" t="s">
        <v>76</v>
      </c>
      <c r="AH6" s="65"/>
      <c r="AI6" s="66"/>
      <c r="AJ6" s="66"/>
      <c r="AK6" s="66"/>
      <c r="AL6" s="66"/>
      <c r="AM6" s="66"/>
      <c r="AN6" s="66"/>
      <c r="AO6" s="66"/>
      <c r="AP6" s="66"/>
      <c r="AQ6" s="66"/>
      <c r="AR6" s="18" t="s">
        <v>34</v>
      </c>
      <c r="AS6" s="18"/>
      <c r="AT6" s="18"/>
      <c r="AU6" s="18"/>
      <c r="AV6" s="18"/>
      <c r="AW6" s="1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</row>
    <row r="7" spans="1:79" ht="9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65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18"/>
      <c r="AS7" s="18"/>
      <c r="AT7" s="18"/>
      <c r="AU7" s="18"/>
      <c r="AV7" s="18"/>
      <c r="AW7" s="18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</row>
    <row r="8" spans="1:79" ht="9" customHeight="1" x14ac:dyDescent="0.15"/>
    <row r="9" spans="1:79" ht="9" customHeight="1" x14ac:dyDescent="0.15">
      <c r="A9" s="14" t="s">
        <v>35</v>
      </c>
      <c r="B9" s="14"/>
      <c r="C9" s="14"/>
      <c r="D9" s="14"/>
      <c r="E9" s="14"/>
      <c r="F9" s="14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12"/>
      <c r="Z9" s="14" t="s">
        <v>36</v>
      </c>
      <c r="AA9" s="14"/>
      <c r="AB9" s="14"/>
      <c r="AC9" s="14"/>
      <c r="AD9" s="14"/>
      <c r="AE9" s="14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10"/>
      <c r="BA9" s="14" t="s">
        <v>37</v>
      </c>
      <c r="BB9" s="14"/>
      <c r="BC9" s="14"/>
      <c r="BD9" s="14"/>
      <c r="BE9" s="14"/>
      <c r="BF9" s="14"/>
      <c r="BG9" s="14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</row>
    <row r="10" spans="1:79" ht="9" customHeight="1" x14ac:dyDescent="0.15">
      <c r="A10" s="14"/>
      <c r="B10" s="14"/>
      <c r="C10" s="14"/>
      <c r="D10" s="14"/>
      <c r="E10" s="14"/>
      <c r="F10" s="1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2"/>
      <c r="Z10" s="14"/>
      <c r="AA10" s="14"/>
      <c r="AB10" s="14"/>
      <c r="AC10" s="14"/>
      <c r="AD10" s="14"/>
      <c r="AE10" s="14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10"/>
      <c r="BA10" s="14"/>
      <c r="BB10" s="14"/>
      <c r="BC10" s="14"/>
      <c r="BD10" s="14"/>
      <c r="BE10" s="14"/>
      <c r="BF10" s="14"/>
      <c r="BG10" s="14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</row>
    <row r="11" spans="1:79" ht="9" customHeight="1" x14ac:dyDescent="0.15">
      <c r="A11" s="15"/>
      <c r="B11" s="15"/>
      <c r="C11" s="15"/>
      <c r="D11" s="15"/>
      <c r="E11" s="15"/>
      <c r="F11" s="15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12"/>
      <c r="Z11" s="15"/>
      <c r="AA11" s="15"/>
      <c r="AB11" s="15"/>
      <c r="AC11" s="15"/>
      <c r="AD11" s="15"/>
      <c r="AE11" s="15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10"/>
      <c r="BA11" s="15"/>
      <c r="BB11" s="15"/>
      <c r="BC11" s="15"/>
      <c r="BD11" s="15"/>
      <c r="BE11" s="15"/>
      <c r="BF11" s="15"/>
      <c r="BG11" s="15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9" ht="9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0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9" ht="9" customHeight="1" x14ac:dyDescent="0.15">
      <c r="BP13" s="60" t="s">
        <v>38</v>
      </c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9" ht="9" customHeight="1" x14ac:dyDescent="0.15"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</row>
    <row r="15" spans="1:79" ht="9" customHeight="1" x14ac:dyDescent="0.15">
      <c r="A15" s="61" t="s">
        <v>39</v>
      </c>
      <c r="B15" s="61"/>
      <c r="C15" s="61"/>
      <c r="D15" s="61"/>
      <c r="E15" s="61" t="s">
        <v>16</v>
      </c>
      <c r="F15" s="61"/>
      <c r="G15" s="61"/>
      <c r="H15" s="61"/>
      <c r="I15" s="61"/>
      <c r="J15" s="61"/>
      <c r="K15" s="61"/>
      <c r="L15" s="61" t="s">
        <v>40</v>
      </c>
      <c r="M15" s="61"/>
      <c r="N15" s="61"/>
      <c r="O15" s="61"/>
      <c r="P15" s="61"/>
      <c r="Q15" s="61" t="s">
        <v>41</v>
      </c>
      <c r="R15" s="61"/>
      <c r="S15" s="61"/>
      <c r="T15" s="61"/>
      <c r="U15" s="61"/>
      <c r="V15" s="61" t="s">
        <v>42</v>
      </c>
      <c r="W15" s="61"/>
      <c r="X15" s="61"/>
      <c r="Y15" s="61"/>
      <c r="Z15" s="61"/>
      <c r="AA15" s="61" t="s">
        <v>43</v>
      </c>
      <c r="AB15" s="61"/>
      <c r="AC15" s="61"/>
      <c r="AD15" s="61"/>
      <c r="AE15" s="61"/>
      <c r="AF15" s="61" t="s">
        <v>44</v>
      </c>
      <c r="AG15" s="61"/>
      <c r="AH15" s="61"/>
      <c r="AI15" s="61"/>
      <c r="AJ15" s="61"/>
      <c r="AK15" s="61" t="s">
        <v>45</v>
      </c>
      <c r="AL15" s="61"/>
      <c r="AM15" s="61"/>
      <c r="AN15" s="61"/>
      <c r="AO15" s="61"/>
      <c r="AP15" s="61" t="s">
        <v>46</v>
      </c>
      <c r="AQ15" s="61"/>
      <c r="AR15" s="61"/>
      <c r="AS15" s="61"/>
      <c r="AT15" s="61"/>
      <c r="AU15" s="61" t="s">
        <v>47</v>
      </c>
      <c r="AV15" s="61"/>
      <c r="AW15" s="61"/>
      <c r="AX15" s="61"/>
      <c r="AY15" s="61"/>
      <c r="AZ15" s="61" t="s">
        <v>48</v>
      </c>
      <c r="BA15" s="61"/>
      <c r="BB15" s="61"/>
      <c r="BC15" s="61"/>
      <c r="BD15" s="61"/>
      <c r="BE15" s="61" t="s">
        <v>49</v>
      </c>
      <c r="BF15" s="61"/>
      <c r="BG15" s="61"/>
      <c r="BH15" s="61"/>
      <c r="BI15" s="61"/>
      <c r="BJ15" s="61" t="s">
        <v>50</v>
      </c>
      <c r="BK15" s="61"/>
      <c r="BL15" s="61"/>
      <c r="BM15" s="61"/>
      <c r="BN15" s="61"/>
      <c r="BO15" s="61" t="s">
        <v>51</v>
      </c>
      <c r="BP15" s="61"/>
      <c r="BQ15" s="61"/>
      <c r="BR15" s="61"/>
      <c r="BS15" s="61"/>
      <c r="BT15" s="61" t="s">
        <v>20</v>
      </c>
      <c r="BU15" s="61"/>
      <c r="BV15" s="61"/>
      <c r="BW15" s="61"/>
      <c r="BX15" s="61"/>
      <c r="BY15" s="61"/>
      <c r="BZ15" s="61"/>
    </row>
    <row r="16" spans="1:79" ht="9" customHeight="1" x14ac:dyDescent="0.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</row>
    <row r="17" spans="1:78" ht="9" customHeight="1" x14ac:dyDescent="0.15">
      <c r="A17" s="53" t="s">
        <v>3</v>
      </c>
      <c r="B17" s="53"/>
      <c r="C17" s="53"/>
      <c r="D17" s="53"/>
      <c r="E17" s="57" t="s">
        <v>19</v>
      </c>
      <c r="F17" s="57"/>
      <c r="G17" s="57"/>
      <c r="H17" s="57"/>
      <c r="I17" s="57"/>
      <c r="J17" s="57"/>
      <c r="K17" s="57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6">
        <f>SUM(L17:BS19)</f>
        <v>0</v>
      </c>
      <c r="BU17" s="56"/>
      <c r="BV17" s="56"/>
      <c r="BW17" s="56"/>
      <c r="BX17" s="56"/>
      <c r="BY17" s="56"/>
      <c r="BZ17" s="56"/>
    </row>
    <row r="18" spans="1:78" ht="9" customHeight="1" x14ac:dyDescent="0.15">
      <c r="A18" s="53"/>
      <c r="B18" s="53"/>
      <c r="C18" s="53"/>
      <c r="D18" s="53"/>
      <c r="E18" s="33"/>
      <c r="F18" s="33"/>
      <c r="G18" s="33"/>
      <c r="H18" s="33"/>
      <c r="I18" s="33"/>
      <c r="J18" s="33"/>
      <c r="K18" s="3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48"/>
      <c r="BU18" s="48"/>
      <c r="BV18" s="48"/>
      <c r="BW18" s="48"/>
      <c r="BX18" s="48"/>
      <c r="BY18" s="48"/>
      <c r="BZ18" s="48"/>
    </row>
    <row r="19" spans="1:78" ht="9" customHeight="1" x14ac:dyDescent="0.15">
      <c r="A19" s="53"/>
      <c r="B19" s="53"/>
      <c r="C19" s="53"/>
      <c r="D19" s="53"/>
      <c r="E19" s="33"/>
      <c r="F19" s="33"/>
      <c r="G19" s="33"/>
      <c r="H19" s="33"/>
      <c r="I19" s="33"/>
      <c r="J19" s="33"/>
      <c r="K19" s="3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48"/>
      <c r="BU19" s="48"/>
      <c r="BV19" s="48"/>
      <c r="BW19" s="48"/>
      <c r="BX19" s="48"/>
      <c r="BY19" s="48"/>
      <c r="BZ19" s="48"/>
    </row>
    <row r="20" spans="1:78" ht="9" customHeight="1" x14ac:dyDescent="0.15">
      <c r="A20" s="53"/>
      <c r="B20" s="53"/>
      <c r="C20" s="53"/>
      <c r="D20" s="53"/>
      <c r="E20" s="58"/>
      <c r="F20" s="58"/>
      <c r="G20" s="58"/>
      <c r="H20" s="58"/>
      <c r="I20" s="58"/>
      <c r="J20" s="58"/>
      <c r="K20" s="58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48" t="str">
        <f>IF(E20=0,"",SUM(L20:BS22))</f>
        <v/>
      </c>
      <c r="BU20" s="48"/>
      <c r="BV20" s="48"/>
      <c r="BW20" s="48"/>
      <c r="BX20" s="48"/>
      <c r="BY20" s="48"/>
      <c r="BZ20" s="48"/>
    </row>
    <row r="21" spans="1:78" ht="9" customHeight="1" x14ac:dyDescent="0.15">
      <c r="A21" s="53"/>
      <c r="B21" s="53"/>
      <c r="C21" s="53"/>
      <c r="D21" s="53"/>
      <c r="E21" s="58"/>
      <c r="F21" s="58"/>
      <c r="G21" s="58"/>
      <c r="H21" s="58"/>
      <c r="I21" s="58"/>
      <c r="J21" s="58"/>
      <c r="K21" s="58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48"/>
      <c r="BU21" s="48"/>
      <c r="BV21" s="48"/>
      <c r="BW21" s="48"/>
      <c r="BX21" s="48"/>
      <c r="BY21" s="48"/>
      <c r="BZ21" s="48"/>
    </row>
    <row r="22" spans="1:78" ht="9" customHeight="1" x14ac:dyDescent="0.15">
      <c r="A22" s="53"/>
      <c r="B22" s="53"/>
      <c r="C22" s="53"/>
      <c r="D22" s="53"/>
      <c r="E22" s="58"/>
      <c r="F22" s="58"/>
      <c r="G22" s="58"/>
      <c r="H22" s="58"/>
      <c r="I22" s="58"/>
      <c r="J22" s="58"/>
      <c r="K22" s="58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48"/>
      <c r="BU22" s="48"/>
      <c r="BV22" s="48"/>
      <c r="BW22" s="48"/>
      <c r="BX22" s="48"/>
      <c r="BY22" s="48"/>
      <c r="BZ22" s="48"/>
    </row>
    <row r="23" spans="1:78" ht="9" customHeight="1" x14ac:dyDescent="0.15">
      <c r="A23" s="53"/>
      <c r="B23" s="53"/>
      <c r="C23" s="53"/>
      <c r="D23" s="53"/>
      <c r="E23" s="58"/>
      <c r="F23" s="58"/>
      <c r="G23" s="58"/>
      <c r="H23" s="58"/>
      <c r="I23" s="58"/>
      <c r="J23" s="58"/>
      <c r="K23" s="5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48" t="str">
        <f>IF(E23=0,"",SUM(L23:BS25))</f>
        <v/>
      </c>
      <c r="BU23" s="48"/>
      <c r="BV23" s="48"/>
      <c r="BW23" s="48"/>
      <c r="BX23" s="48"/>
      <c r="BY23" s="48"/>
      <c r="BZ23" s="48"/>
    </row>
    <row r="24" spans="1:78" ht="9" customHeight="1" x14ac:dyDescent="0.15">
      <c r="A24" s="53"/>
      <c r="B24" s="53"/>
      <c r="C24" s="53"/>
      <c r="D24" s="53"/>
      <c r="E24" s="58"/>
      <c r="F24" s="58"/>
      <c r="G24" s="58"/>
      <c r="H24" s="58"/>
      <c r="I24" s="58"/>
      <c r="J24" s="58"/>
      <c r="K24" s="58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48"/>
      <c r="BU24" s="48"/>
      <c r="BV24" s="48"/>
      <c r="BW24" s="48"/>
      <c r="BX24" s="48"/>
      <c r="BY24" s="48"/>
      <c r="BZ24" s="48"/>
    </row>
    <row r="25" spans="1:78" ht="9" customHeight="1" thickBot="1" x14ac:dyDescent="0.2">
      <c r="A25" s="53"/>
      <c r="B25" s="53"/>
      <c r="C25" s="53"/>
      <c r="D25" s="53"/>
      <c r="E25" s="59"/>
      <c r="F25" s="59"/>
      <c r="G25" s="59"/>
      <c r="H25" s="59"/>
      <c r="I25" s="59"/>
      <c r="J25" s="59"/>
      <c r="K25" s="59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50"/>
      <c r="BU25" s="50"/>
      <c r="BV25" s="50"/>
      <c r="BW25" s="50"/>
      <c r="BX25" s="50"/>
      <c r="BY25" s="50"/>
      <c r="BZ25" s="50"/>
    </row>
    <row r="26" spans="1:78" ht="9" customHeight="1" thickTop="1" x14ac:dyDescent="0.15">
      <c r="A26" s="53"/>
      <c r="B26" s="53"/>
      <c r="C26" s="53"/>
      <c r="D26" s="53"/>
      <c r="E26" s="46" t="s">
        <v>52</v>
      </c>
      <c r="F26" s="46"/>
      <c r="G26" s="46"/>
      <c r="H26" s="46"/>
      <c r="I26" s="46"/>
      <c r="J26" s="46"/>
      <c r="K26" s="46"/>
      <c r="L26" s="19">
        <f>SUM(L17:P25)</f>
        <v>0</v>
      </c>
      <c r="M26" s="19"/>
      <c r="N26" s="19"/>
      <c r="O26" s="19"/>
      <c r="P26" s="19"/>
      <c r="Q26" s="19">
        <f>SUM(Q17:U25)</f>
        <v>0</v>
      </c>
      <c r="R26" s="19"/>
      <c r="S26" s="19"/>
      <c r="T26" s="19"/>
      <c r="U26" s="19"/>
      <c r="V26" s="19">
        <f>SUM(V17:Z25)</f>
        <v>0</v>
      </c>
      <c r="W26" s="19"/>
      <c r="X26" s="19"/>
      <c r="Y26" s="19"/>
      <c r="Z26" s="19"/>
      <c r="AA26" s="19">
        <f>SUM(AA17:AE25)</f>
        <v>0</v>
      </c>
      <c r="AB26" s="19"/>
      <c r="AC26" s="19"/>
      <c r="AD26" s="19"/>
      <c r="AE26" s="19"/>
      <c r="AF26" s="19">
        <f>SUM(AF17:AJ25)</f>
        <v>0</v>
      </c>
      <c r="AG26" s="19"/>
      <c r="AH26" s="19"/>
      <c r="AI26" s="19"/>
      <c r="AJ26" s="19"/>
      <c r="AK26" s="19">
        <f>SUM(AK17:AO25)</f>
        <v>0</v>
      </c>
      <c r="AL26" s="19"/>
      <c r="AM26" s="19"/>
      <c r="AN26" s="19"/>
      <c r="AO26" s="19"/>
      <c r="AP26" s="19">
        <f>SUM(AP17:AT25)</f>
        <v>0</v>
      </c>
      <c r="AQ26" s="19"/>
      <c r="AR26" s="19"/>
      <c r="AS26" s="19"/>
      <c r="AT26" s="19"/>
      <c r="AU26" s="19">
        <f>SUM(AU17:AY25)</f>
        <v>0</v>
      </c>
      <c r="AV26" s="19"/>
      <c r="AW26" s="19"/>
      <c r="AX26" s="19"/>
      <c r="AY26" s="19"/>
      <c r="AZ26" s="19">
        <f>SUM(AZ17:BD25)</f>
        <v>0</v>
      </c>
      <c r="BA26" s="19"/>
      <c r="BB26" s="19"/>
      <c r="BC26" s="19"/>
      <c r="BD26" s="19"/>
      <c r="BE26" s="19">
        <f>SUM(BE17:BI25)</f>
        <v>0</v>
      </c>
      <c r="BF26" s="19"/>
      <c r="BG26" s="19"/>
      <c r="BH26" s="19"/>
      <c r="BI26" s="19"/>
      <c r="BJ26" s="19">
        <f>SUM(BJ17:BN25)</f>
        <v>0</v>
      </c>
      <c r="BK26" s="19"/>
      <c r="BL26" s="19"/>
      <c r="BM26" s="19"/>
      <c r="BN26" s="19"/>
      <c r="BO26" s="19">
        <f>SUM(BO17:BS25)</f>
        <v>0</v>
      </c>
      <c r="BP26" s="19"/>
      <c r="BQ26" s="19"/>
      <c r="BR26" s="19"/>
      <c r="BS26" s="19"/>
      <c r="BT26" s="19">
        <f>SUM(L26:BS28)</f>
        <v>0</v>
      </c>
      <c r="BU26" s="19"/>
      <c r="BV26" s="19"/>
      <c r="BW26" s="19"/>
      <c r="BX26" s="19"/>
      <c r="BY26" s="19"/>
      <c r="BZ26" s="19"/>
    </row>
    <row r="27" spans="1:78" ht="9" customHeight="1" x14ac:dyDescent="0.15">
      <c r="A27" s="53"/>
      <c r="B27" s="53"/>
      <c r="C27" s="53"/>
      <c r="D27" s="53"/>
      <c r="E27" s="46"/>
      <c r="F27" s="46"/>
      <c r="G27" s="46"/>
      <c r="H27" s="46"/>
      <c r="I27" s="46"/>
      <c r="J27" s="46"/>
      <c r="K27" s="46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</row>
    <row r="28" spans="1:78" ht="9" customHeight="1" thickBot="1" x14ac:dyDescent="0.2">
      <c r="A28" s="54"/>
      <c r="B28" s="54"/>
      <c r="C28" s="54"/>
      <c r="D28" s="54"/>
      <c r="E28" s="47"/>
      <c r="F28" s="47"/>
      <c r="G28" s="47"/>
      <c r="H28" s="47"/>
      <c r="I28" s="47"/>
      <c r="J28" s="47"/>
      <c r="K28" s="47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</row>
    <row r="29" spans="1:78" ht="9" customHeight="1" thickTop="1" x14ac:dyDescent="0.15">
      <c r="A29" s="52" t="s">
        <v>53</v>
      </c>
      <c r="B29" s="52"/>
      <c r="C29" s="52"/>
      <c r="D29" s="52"/>
      <c r="E29" s="32" t="s">
        <v>19</v>
      </c>
      <c r="F29" s="32"/>
      <c r="G29" s="32"/>
      <c r="H29" s="32"/>
      <c r="I29" s="32"/>
      <c r="J29" s="32"/>
      <c r="K29" s="32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51">
        <f>SUM(L29:BS31)</f>
        <v>0</v>
      </c>
      <c r="BU29" s="51"/>
      <c r="BV29" s="51"/>
      <c r="BW29" s="51"/>
      <c r="BX29" s="51"/>
      <c r="BY29" s="51"/>
      <c r="BZ29" s="51"/>
    </row>
    <row r="30" spans="1:78" ht="9" customHeight="1" x14ac:dyDescent="0.15">
      <c r="A30" s="53"/>
      <c r="B30" s="53"/>
      <c r="C30" s="53"/>
      <c r="D30" s="53"/>
      <c r="E30" s="33"/>
      <c r="F30" s="33"/>
      <c r="G30" s="33"/>
      <c r="H30" s="33"/>
      <c r="I30" s="33"/>
      <c r="J30" s="33"/>
      <c r="K30" s="3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48"/>
      <c r="BU30" s="48"/>
      <c r="BV30" s="48"/>
      <c r="BW30" s="48"/>
      <c r="BX30" s="48"/>
      <c r="BY30" s="48"/>
      <c r="BZ30" s="48"/>
    </row>
    <row r="31" spans="1:78" ht="9" customHeight="1" x14ac:dyDescent="0.15">
      <c r="A31" s="53"/>
      <c r="B31" s="53"/>
      <c r="C31" s="53"/>
      <c r="D31" s="53"/>
      <c r="E31" s="33"/>
      <c r="F31" s="33"/>
      <c r="G31" s="33"/>
      <c r="H31" s="33"/>
      <c r="I31" s="33"/>
      <c r="J31" s="33"/>
      <c r="K31" s="3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48"/>
      <c r="BU31" s="48"/>
      <c r="BV31" s="48"/>
      <c r="BW31" s="48"/>
      <c r="BX31" s="48"/>
      <c r="BY31" s="48"/>
      <c r="BZ31" s="48"/>
    </row>
    <row r="32" spans="1:78" ht="9" customHeight="1" x14ac:dyDescent="0.15">
      <c r="A32" s="53"/>
      <c r="B32" s="53"/>
      <c r="C32" s="53"/>
      <c r="D32" s="53"/>
      <c r="E32" s="35">
        <f>E20</f>
        <v>0</v>
      </c>
      <c r="F32" s="35"/>
      <c r="G32" s="35"/>
      <c r="H32" s="35"/>
      <c r="I32" s="35"/>
      <c r="J32" s="35"/>
      <c r="K32" s="3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48" t="str">
        <f>IF(E32=0,"",SUM(L32:BS34))</f>
        <v/>
      </c>
      <c r="BU32" s="48"/>
      <c r="BV32" s="48"/>
      <c r="BW32" s="48"/>
      <c r="BX32" s="48"/>
      <c r="BY32" s="48"/>
      <c r="BZ32" s="48"/>
    </row>
    <row r="33" spans="1:78" ht="9" customHeight="1" x14ac:dyDescent="0.15">
      <c r="A33" s="53"/>
      <c r="B33" s="53"/>
      <c r="C33" s="53"/>
      <c r="D33" s="53"/>
      <c r="E33" s="35"/>
      <c r="F33" s="35"/>
      <c r="G33" s="35"/>
      <c r="H33" s="35"/>
      <c r="I33" s="35"/>
      <c r="J33" s="35"/>
      <c r="K33" s="35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48"/>
      <c r="BU33" s="48"/>
      <c r="BV33" s="48"/>
      <c r="BW33" s="48"/>
      <c r="BX33" s="48"/>
      <c r="BY33" s="48"/>
      <c r="BZ33" s="48"/>
    </row>
    <row r="34" spans="1:78" ht="9" customHeight="1" x14ac:dyDescent="0.15">
      <c r="A34" s="53"/>
      <c r="B34" s="53"/>
      <c r="C34" s="53"/>
      <c r="D34" s="53"/>
      <c r="E34" s="35"/>
      <c r="F34" s="35"/>
      <c r="G34" s="35"/>
      <c r="H34" s="35"/>
      <c r="I34" s="35"/>
      <c r="J34" s="35"/>
      <c r="K34" s="3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48"/>
      <c r="BU34" s="48"/>
      <c r="BV34" s="48"/>
      <c r="BW34" s="48"/>
      <c r="BX34" s="48"/>
      <c r="BY34" s="48"/>
      <c r="BZ34" s="48"/>
    </row>
    <row r="35" spans="1:78" ht="9" customHeight="1" x14ac:dyDescent="0.15">
      <c r="A35" s="53"/>
      <c r="B35" s="53"/>
      <c r="C35" s="53"/>
      <c r="D35" s="53"/>
      <c r="E35" s="35">
        <f>E23</f>
        <v>0</v>
      </c>
      <c r="F35" s="35"/>
      <c r="G35" s="35"/>
      <c r="H35" s="35"/>
      <c r="I35" s="35"/>
      <c r="J35" s="35"/>
      <c r="K35" s="35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48" t="str">
        <f>IF(E35=0,"",SUM(L35:BS37))</f>
        <v/>
      </c>
      <c r="BU35" s="48"/>
      <c r="BV35" s="48"/>
      <c r="BW35" s="48"/>
      <c r="BX35" s="48"/>
      <c r="BY35" s="48"/>
      <c r="BZ35" s="48"/>
    </row>
    <row r="36" spans="1:78" ht="9" customHeight="1" x14ac:dyDescent="0.15">
      <c r="A36" s="53"/>
      <c r="B36" s="53"/>
      <c r="C36" s="53"/>
      <c r="D36" s="53"/>
      <c r="E36" s="35"/>
      <c r="F36" s="35"/>
      <c r="G36" s="35"/>
      <c r="H36" s="35"/>
      <c r="I36" s="35"/>
      <c r="J36" s="35"/>
      <c r="K36" s="35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48"/>
      <c r="BU36" s="48"/>
      <c r="BV36" s="48"/>
      <c r="BW36" s="48"/>
      <c r="BX36" s="48"/>
      <c r="BY36" s="48"/>
      <c r="BZ36" s="48"/>
    </row>
    <row r="37" spans="1:78" ht="9" customHeight="1" thickBot="1" x14ac:dyDescent="0.2">
      <c r="A37" s="53"/>
      <c r="B37" s="53"/>
      <c r="C37" s="53"/>
      <c r="D37" s="53"/>
      <c r="E37" s="49"/>
      <c r="F37" s="49"/>
      <c r="G37" s="49"/>
      <c r="H37" s="49"/>
      <c r="I37" s="49"/>
      <c r="J37" s="49"/>
      <c r="K37" s="49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50"/>
      <c r="BU37" s="50"/>
      <c r="BV37" s="50"/>
      <c r="BW37" s="50"/>
      <c r="BX37" s="50"/>
      <c r="BY37" s="50"/>
      <c r="BZ37" s="50"/>
    </row>
    <row r="38" spans="1:78" ht="9" customHeight="1" thickTop="1" x14ac:dyDescent="0.15">
      <c r="A38" s="53"/>
      <c r="B38" s="53"/>
      <c r="C38" s="53"/>
      <c r="D38" s="53"/>
      <c r="E38" s="46" t="s">
        <v>52</v>
      </c>
      <c r="F38" s="46"/>
      <c r="G38" s="46"/>
      <c r="H38" s="46"/>
      <c r="I38" s="46"/>
      <c r="J38" s="46"/>
      <c r="K38" s="46"/>
      <c r="L38" s="19">
        <f>SUM(L29:P37)</f>
        <v>0</v>
      </c>
      <c r="M38" s="19"/>
      <c r="N38" s="19"/>
      <c r="O38" s="19"/>
      <c r="P38" s="19"/>
      <c r="Q38" s="19">
        <f>SUM(Q29:U37)</f>
        <v>0</v>
      </c>
      <c r="R38" s="19"/>
      <c r="S38" s="19"/>
      <c r="T38" s="19"/>
      <c r="U38" s="19"/>
      <c r="V38" s="19">
        <f>SUM(V29:Z37)</f>
        <v>0</v>
      </c>
      <c r="W38" s="19"/>
      <c r="X38" s="19"/>
      <c r="Y38" s="19"/>
      <c r="Z38" s="19"/>
      <c r="AA38" s="19">
        <f>SUM(AA29:AE37)</f>
        <v>0</v>
      </c>
      <c r="AB38" s="19"/>
      <c r="AC38" s="19"/>
      <c r="AD38" s="19"/>
      <c r="AE38" s="19"/>
      <c r="AF38" s="19">
        <f>SUM(AF29:AJ37)</f>
        <v>0</v>
      </c>
      <c r="AG38" s="19"/>
      <c r="AH38" s="19"/>
      <c r="AI38" s="19"/>
      <c r="AJ38" s="19"/>
      <c r="AK38" s="19">
        <f>SUM(AK29:AO37)</f>
        <v>0</v>
      </c>
      <c r="AL38" s="19"/>
      <c r="AM38" s="19"/>
      <c r="AN38" s="19"/>
      <c r="AO38" s="19"/>
      <c r="AP38" s="19">
        <f>SUM(AP29:AT37)</f>
        <v>0</v>
      </c>
      <c r="AQ38" s="19"/>
      <c r="AR38" s="19"/>
      <c r="AS38" s="19"/>
      <c r="AT38" s="19"/>
      <c r="AU38" s="19">
        <f>SUM(AU29:AY37)</f>
        <v>0</v>
      </c>
      <c r="AV38" s="19"/>
      <c r="AW38" s="19"/>
      <c r="AX38" s="19"/>
      <c r="AY38" s="19"/>
      <c r="AZ38" s="19">
        <f>SUM(AZ29:BD37)</f>
        <v>0</v>
      </c>
      <c r="BA38" s="19"/>
      <c r="BB38" s="19"/>
      <c r="BC38" s="19"/>
      <c r="BD38" s="19"/>
      <c r="BE38" s="19">
        <f>SUM(BE29:BI37)</f>
        <v>0</v>
      </c>
      <c r="BF38" s="19"/>
      <c r="BG38" s="19"/>
      <c r="BH38" s="19"/>
      <c r="BI38" s="19"/>
      <c r="BJ38" s="19">
        <f>SUM(BJ29:BN37)</f>
        <v>0</v>
      </c>
      <c r="BK38" s="19"/>
      <c r="BL38" s="19"/>
      <c r="BM38" s="19"/>
      <c r="BN38" s="19"/>
      <c r="BO38" s="19">
        <f>SUM(BO29:BS37)</f>
        <v>0</v>
      </c>
      <c r="BP38" s="19"/>
      <c r="BQ38" s="19"/>
      <c r="BR38" s="19"/>
      <c r="BS38" s="19"/>
      <c r="BT38" s="19">
        <f>SUM(L38:BS40)</f>
        <v>0</v>
      </c>
      <c r="BU38" s="19"/>
      <c r="BV38" s="19"/>
      <c r="BW38" s="19"/>
      <c r="BX38" s="19"/>
      <c r="BY38" s="19"/>
      <c r="BZ38" s="19"/>
    </row>
    <row r="39" spans="1:78" ht="9" customHeight="1" x14ac:dyDescent="0.15">
      <c r="A39" s="53"/>
      <c r="B39" s="53"/>
      <c r="C39" s="53"/>
      <c r="D39" s="53"/>
      <c r="E39" s="46"/>
      <c r="F39" s="46"/>
      <c r="G39" s="46"/>
      <c r="H39" s="46"/>
      <c r="I39" s="46"/>
      <c r="J39" s="46"/>
      <c r="K39" s="46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</row>
    <row r="40" spans="1:78" ht="9" customHeight="1" thickBot="1" x14ac:dyDescent="0.2">
      <c r="A40" s="54"/>
      <c r="B40" s="54"/>
      <c r="C40" s="54"/>
      <c r="D40" s="54"/>
      <c r="E40" s="47"/>
      <c r="F40" s="47"/>
      <c r="G40" s="47"/>
      <c r="H40" s="47"/>
      <c r="I40" s="47"/>
      <c r="J40" s="47"/>
      <c r="K40" s="47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</row>
    <row r="41" spans="1:78" ht="9" customHeight="1" thickTop="1" x14ac:dyDescent="0.15">
      <c r="A41" s="26" t="s">
        <v>5</v>
      </c>
      <c r="B41" s="27"/>
      <c r="C41" s="27" t="s">
        <v>54</v>
      </c>
      <c r="D41" s="30"/>
      <c r="E41" s="32" t="s">
        <v>19</v>
      </c>
      <c r="F41" s="32"/>
      <c r="G41" s="32"/>
      <c r="H41" s="32"/>
      <c r="I41" s="32"/>
      <c r="J41" s="32"/>
      <c r="K41" s="32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51">
        <f>SUM(L41:BS43)</f>
        <v>0</v>
      </c>
      <c r="BU41" s="51"/>
      <c r="BV41" s="51"/>
      <c r="BW41" s="51"/>
      <c r="BX41" s="51"/>
      <c r="BY41" s="51"/>
      <c r="BZ41" s="51"/>
    </row>
    <row r="42" spans="1:78" ht="9" customHeight="1" x14ac:dyDescent="0.15">
      <c r="A42" s="28"/>
      <c r="B42" s="29"/>
      <c r="C42" s="29"/>
      <c r="D42" s="31"/>
      <c r="E42" s="33"/>
      <c r="F42" s="33"/>
      <c r="G42" s="33"/>
      <c r="H42" s="33"/>
      <c r="I42" s="33"/>
      <c r="J42" s="33"/>
      <c r="K42" s="33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48"/>
      <c r="BU42" s="48"/>
      <c r="BV42" s="48"/>
      <c r="BW42" s="48"/>
      <c r="BX42" s="48"/>
      <c r="BY42" s="48"/>
      <c r="BZ42" s="48"/>
    </row>
    <row r="43" spans="1:78" ht="9" customHeight="1" x14ac:dyDescent="0.15">
      <c r="A43" s="28"/>
      <c r="B43" s="29"/>
      <c r="C43" s="29"/>
      <c r="D43" s="31"/>
      <c r="E43" s="33"/>
      <c r="F43" s="33"/>
      <c r="G43" s="33"/>
      <c r="H43" s="33"/>
      <c r="I43" s="33"/>
      <c r="J43" s="33"/>
      <c r="K43" s="3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48"/>
      <c r="BU43" s="48"/>
      <c r="BV43" s="48"/>
      <c r="BW43" s="48"/>
      <c r="BX43" s="48"/>
      <c r="BY43" s="48"/>
      <c r="BZ43" s="48"/>
    </row>
    <row r="44" spans="1:78" ht="9" customHeight="1" x14ac:dyDescent="0.15">
      <c r="A44" s="28"/>
      <c r="B44" s="29"/>
      <c r="C44" s="29"/>
      <c r="D44" s="31"/>
      <c r="E44" s="35">
        <f>E20</f>
        <v>0</v>
      </c>
      <c r="F44" s="35"/>
      <c r="G44" s="35"/>
      <c r="H44" s="35"/>
      <c r="I44" s="35"/>
      <c r="J44" s="35"/>
      <c r="K44" s="3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48" t="str">
        <f>IF(E44=0,"",SUM(L44:BS46))</f>
        <v/>
      </c>
      <c r="BU44" s="48"/>
      <c r="BV44" s="48"/>
      <c r="BW44" s="48"/>
      <c r="BX44" s="48"/>
      <c r="BY44" s="48"/>
      <c r="BZ44" s="48"/>
    </row>
    <row r="45" spans="1:78" ht="9" customHeight="1" x14ac:dyDescent="0.15">
      <c r="A45" s="28"/>
      <c r="B45" s="29"/>
      <c r="C45" s="29"/>
      <c r="D45" s="31"/>
      <c r="E45" s="35"/>
      <c r="F45" s="35"/>
      <c r="G45" s="35"/>
      <c r="H45" s="35"/>
      <c r="I45" s="35"/>
      <c r="J45" s="35"/>
      <c r="K45" s="3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48"/>
      <c r="BU45" s="48"/>
      <c r="BV45" s="48"/>
      <c r="BW45" s="48"/>
      <c r="BX45" s="48"/>
      <c r="BY45" s="48"/>
      <c r="BZ45" s="48"/>
    </row>
    <row r="46" spans="1:78" ht="9" customHeight="1" x14ac:dyDescent="0.15">
      <c r="A46" s="28"/>
      <c r="B46" s="29"/>
      <c r="C46" s="29"/>
      <c r="D46" s="31"/>
      <c r="E46" s="35"/>
      <c r="F46" s="35"/>
      <c r="G46" s="35"/>
      <c r="H46" s="35"/>
      <c r="I46" s="35"/>
      <c r="J46" s="35"/>
      <c r="K46" s="35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48"/>
      <c r="BU46" s="48"/>
      <c r="BV46" s="48"/>
      <c r="BW46" s="48"/>
      <c r="BX46" s="48"/>
      <c r="BY46" s="48"/>
      <c r="BZ46" s="48"/>
    </row>
    <row r="47" spans="1:78" ht="9" customHeight="1" x14ac:dyDescent="0.15">
      <c r="A47" s="28"/>
      <c r="B47" s="29"/>
      <c r="C47" s="29"/>
      <c r="D47" s="31"/>
      <c r="E47" s="35">
        <f>E23</f>
        <v>0</v>
      </c>
      <c r="F47" s="35"/>
      <c r="G47" s="35"/>
      <c r="H47" s="35"/>
      <c r="I47" s="35"/>
      <c r="J47" s="35"/>
      <c r="K47" s="35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48" t="str">
        <f>IF(E47=0,"",SUM(L47:BS49))</f>
        <v/>
      </c>
      <c r="BU47" s="48"/>
      <c r="BV47" s="48"/>
      <c r="BW47" s="48"/>
      <c r="BX47" s="48"/>
      <c r="BY47" s="48"/>
      <c r="BZ47" s="48"/>
    </row>
    <row r="48" spans="1:78" ht="9" customHeight="1" x14ac:dyDescent="0.15">
      <c r="A48" s="28"/>
      <c r="B48" s="29"/>
      <c r="C48" s="29"/>
      <c r="D48" s="31"/>
      <c r="E48" s="35"/>
      <c r="F48" s="35"/>
      <c r="G48" s="35"/>
      <c r="H48" s="35"/>
      <c r="I48" s="35"/>
      <c r="J48" s="35"/>
      <c r="K48" s="35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48"/>
      <c r="BU48" s="48"/>
      <c r="BV48" s="48"/>
      <c r="BW48" s="48"/>
      <c r="BX48" s="48"/>
      <c r="BY48" s="48"/>
      <c r="BZ48" s="48"/>
    </row>
    <row r="49" spans="1:78" ht="9" customHeight="1" thickBot="1" x14ac:dyDescent="0.2">
      <c r="A49" s="28" t="s">
        <v>55</v>
      </c>
      <c r="B49" s="29"/>
      <c r="C49" s="29"/>
      <c r="D49" s="31"/>
      <c r="E49" s="49"/>
      <c r="F49" s="49"/>
      <c r="G49" s="49"/>
      <c r="H49" s="49"/>
      <c r="I49" s="49"/>
      <c r="J49" s="49"/>
      <c r="K49" s="49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50"/>
      <c r="BU49" s="50"/>
      <c r="BV49" s="50"/>
      <c r="BW49" s="50"/>
      <c r="BX49" s="50"/>
      <c r="BY49" s="50"/>
      <c r="BZ49" s="50"/>
    </row>
    <row r="50" spans="1:78" ht="9" customHeight="1" thickTop="1" x14ac:dyDescent="0.15">
      <c r="A50" s="28"/>
      <c r="B50" s="29"/>
      <c r="C50" s="29"/>
      <c r="D50" s="31"/>
      <c r="E50" s="46" t="s">
        <v>52</v>
      </c>
      <c r="F50" s="46"/>
      <c r="G50" s="46"/>
      <c r="H50" s="46"/>
      <c r="I50" s="46"/>
      <c r="J50" s="46"/>
      <c r="K50" s="46"/>
      <c r="L50" s="19">
        <f>SUM(L41:P49)</f>
        <v>0</v>
      </c>
      <c r="M50" s="19"/>
      <c r="N50" s="19"/>
      <c r="O50" s="19"/>
      <c r="P50" s="19"/>
      <c r="Q50" s="19">
        <f>SUM(Q41:U49)</f>
        <v>0</v>
      </c>
      <c r="R50" s="19"/>
      <c r="S50" s="19"/>
      <c r="T50" s="19"/>
      <c r="U50" s="19"/>
      <c r="V50" s="19">
        <f>SUM(V41:Z49)</f>
        <v>0</v>
      </c>
      <c r="W50" s="19"/>
      <c r="X50" s="19"/>
      <c r="Y50" s="19"/>
      <c r="Z50" s="19"/>
      <c r="AA50" s="19">
        <f>SUM(AA41:AE49)</f>
        <v>0</v>
      </c>
      <c r="AB50" s="19"/>
      <c r="AC50" s="19"/>
      <c r="AD50" s="19"/>
      <c r="AE50" s="19"/>
      <c r="AF50" s="19">
        <f>SUM(AF41:AJ49)</f>
        <v>0</v>
      </c>
      <c r="AG50" s="19"/>
      <c r="AH50" s="19"/>
      <c r="AI50" s="19"/>
      <c r="AJ50" s="19"/>
      <c r="AK50" s="19">
        <f>SUM(AK41:AO49)</f>
        <v>0</v>
      </c>
      <c r="AL50" s="19"/>
      <c r="AM50" s="19"/>
      <c r="AN50" s="19"/>
      <c r="AO50" s="19"/>
      <c r="AP50" s="19">
        <f>SUM(AP41:AT49)</f>
        <v>0</v>
      </c>
      <c r="AQ50" s="19"/>
      <c r="AR50" s="19"/>
      <c r="AS50" s="19"/>
      <c r="AT50" s="19"/>
      <c r="AU50" s="19">
        <f>SUM(AU41:AY49)</f>
        <v>0</v>
      </c>
      <c r="AV50" s="19"/>
      <c r="AW50" s="19"/>
      <c r="AX50" s="19"/>
      <c r="AY50" s="19"/>
      <c r="AZ50" s="19">
        <f>SUM(AZ41:BD49)</f>
        <v>0</v>
      </c>
      <c r="BA50" s="19"/>
      <c r="BB50" s="19"/>
      <c r="BC50" s="19"/>
      <c r="BD50" s="19"/>
      <c r="BE50" s="19">
        <f>SUM(BE41:BI49)</f>
        <v>0</v>
      </c>
      <c r="BF50" s="19"/>
      <c r="BG50" s="19"/>
      <c r="BH50" s="19"/>
      <c r="BI50" s="19"/>
      <c r="BJ50" s="19">
        <f>SUM(BJ41:BN49)</f>
        <v>0</v>
      </c>
      <c r="BK50" s="19"/>
      <c r="BL50" s="19"/>
      <c r="BM50" s="19"/>
      <c r="BN50" s="19"/>
      <c r="BO50" s="19">
        <f>SUM(BO41:BS49)</f>
        <v>0</v>
      </c>
      <c r="BP50" s="19"/>
      <c r="BQ50" s="19"/>
      <c r="BR50" s="19"/>
      <c r="BS50" s="19"/>
      <c r="BT50" s="19">
        <f>SUM(L50:BS52)</f>
        <v>0</v>
      </c>
      <c r="BU50" s="19"/>
      <c r="BV50" s="19"/>
      <c r="BW50" s="19"/>
      <c r="BX50" s="19"/>
      <c r="BY50" s="19"/>
      <c r="BZ50" s="19"/>
    </row>
    <row r="51" spans="1:78" ht="9" customHeight="1" x14ac:dyDescent="0.15">
      <c r="A51" s="28"/>
      <c r="B51" s="29"/>
      <c r="C51" s="29"/>
      <c r="D51" s="31"/>
      <c r="E51" s="46"/>
      <c r="F51" s="46"/>
      <c r="G51" s="46"/>
      <c r="H51" s="46"/>
      <c r="I51" s="46"/>
      <c r="J51" s="46"/>
      <c r="K51" s="4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</row>
    <row r="52" spans="1:78" ht="9" customHeight="1" thickBot="1" x14ac:dyDescent="0.2">
      <c r="A52" s="43"/>
      <c r="B52" s="44"/>
      <c r="C52" s="44"/>
      <c r="D52" s="45"/>
      <c r="E52" s="47"/>
      <c r="F52" s="47"/>
      <c r="G52" s="47"/>
      <c r="H52" s="47"/>
      <c r="I52" s="47"/>
      <c r="J52" s="47"/>
      <c r="K52" s="47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</row>
    <row r="53" spans="1:78" ht="9" customHeight="1" thickTop="1" x14ac:dyDescent="0.15">
      <c r="A53" s="37" t="s">
        <v>20</v>
      </c>
      <c r="B53" s="14"/>
      <c r="C53" s="14"/>
      <c r="D53" s="14"/>
      <c r="E53" s="14"/>
      <c r="F53" s="14"/>
      <c r="G53" s="14"/>
      <c r="H53" s="14"/>
      <c r="I53" s="14"/>
      <c r="J53" s="14"/>
      <c r="K53" s="38"/>
      <c r="L53" s="41">
        <f>L26+L38+L50</f>
        <v>0</v>
      </c>
      <c r="M53" s="19"/>
      <c r="N53" s="19"/>
      <c r="O53" s="19"/>
      <c r="P53" s="19"/>
      <c r="Q53" s="19">
        <f>Q26+Q38+Q50</f>
        <v>0</v>
      </c>
      <c r="R53" s="19"/>
      <c r="S53" s="19"/>
      <c r="T53" s="19"/>
      <c r="U53" s="19"/>
      <c r="V53" s="19">
        <f>V26+V38+V50</f>
        <v>0</v>
      </c>
      <c r="W53" s="19"/>
      <c r="X53" s="19"/>
      <c r="Y53" s="19"/>
      <c r="Z53" s="19"/>
      <c r="AA53" s="19">
        <f>AA26+AA38+AA50</f>
        <v>0</v>
      </c>
      <c r="AB53" s="19"/>
      <c r="AC53" s="19"/>
      <c r="AD53" s="19"/>
      <c r="AE53" s="19"/>
      <c r="AF53" s="19">
        <f>AF26+AF38+AF50</f>
        <v>0</v>
      </c>
      <c r="AG53" s="19"/>
      <c r="AH53" s="19"/>
      <c r="AI53" s="19"/>
      <c r="AJ53" s="19"/>
      <c r="AK53" s="19">
        <f>AK26+AK38+AK50</f>
        <v>0</v>
      </c>
      <c r="AL53" s="19"/>
      <c r="AM53" s="19"/>
      <c r="AN53" s="19"/>
      <c r="AO53" s="19"/>
      <c r="AP53" s="19">
        <f>AP26+AP38+AP50</f>
        <v>0</v>
      </c>
      <c r="AQ53" s="19"/>
      <c r="AR53" s="19"/>
      <c r="AS53" s="19"/>
      <c r="AT53" s="19"/>
      <c r="AU53" s="19">
        <f>AU26+AU38+AU50</f>
        <v>0</v>
      </c>
      <c r="AV53" s="19"/>
      <c r="AW53" s="19"/>
      <c r="AX53" s="19"/>
      <c r="AY53" s="19"/>
      <c r="AZ53" s="19">
        <f>AZ26+AZ38+AZ50</f>
        <v>0</v>
      </c>
      <c r="BA53" s="19"/>
      <c r="BB53" s="19"/>
      <c r="BC53" s="19"/>
      <c r="BD53" s="19"/>
      <c r="BE53" s="19">
        <f>BE26+BE38+BE50</f>
        <v>0</v>
      </c>
      <c r="BF53" s="19"/>
      <c r="BG53" s="19"/>
      <c r="BH53" s="19"/>
      <c r="BI53" s="19"/>
      <c r="BJ53" s="19">
        <f>BJ26+BJ38+BJ50</f>
        <v>0</v>
      </c>
      <c r="BK53" s="19"/>
      <c r="BL53" s="19"/>
      <c r="BM53" s="19"/>
      <c r="BN53" s="19"/>
      <c r="BO53" s="19">
        <f>BO26+BO38+BO50</f>
        <v>0</v>
      </c>
      <c r="BP53" s="19"/>
      <c r="BQ53" s="19"/>
      <c r="BR53" s="19"/>
      <c r="BS53" s="19"/>
      <c r="BT53" s="19">
        <f>SUM(L53:BS55)</f>
        <v>0</v>
      </c>
      <c r="BU53" s="19"/>
      <c r="BV53" s="19"/>
      <c r="BW53" s="19"/>
      <c r="BX53" s="19"/>
      <c r="BY53" s="19"/>
      <c r="BZ53" s="19"/>
    </row>
    <row r="54" spans="1:78" ht="9" customHeight="1" x14ac:dyDescent="0.15">
      <c r="A54" s="37"/>
      <c r="B54" s="14"/>
      <c r="C54" s="14"/>
      <c r="D54" s="14"/>
      <c r="E54" s="14"/>
      <c r="F54" s="14"/>
      <c r="G54" s="14"/>
      <c r="H54" s="14"/>
      <c r="I54" s="14"/>
      <c r="J54" s="14"/>
      <c r="K54" s="38"/>
      <c r="L54" s="41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</row>
    <row r="55" spans="1:78" ht="9" customHeight="1" x14ac:dyDescent="0.15">
      <c r="A55" s="39"/>
      <c r="B55" s="15"/>
      <c r="C55" s="15"/>
      <c r="D55" s="15"/>
      <c r="E55" s="15"/>
      <c r="F55" s="15"/>
      <c r="G55" s="15"/>
      <c r="H55" s="15"/>
      <c r="I55" s="15"/>
      <c r="J55" s="15"/>
      <c r="K55" s="40"/>
      <c r="L55" s="42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</row>
    <row r="56" spans="1:78" ht="9" customHeight="1" x14ac:dyDescent="0.15">
      <c r="A56" s="17" t="s">
        <v>56</v>
      </c>
      <c r="B56" s="17"/>
      <c r="C56" s="17"/>
      <c r="D56" s="17"/>
    </row>
    <row r="57" spans="1:78" ht="9" customHeight="1" x14ac:dyDescent="0.15">
      <c r="A57" s="17"/>
      <c r="B57" s="17"/>
      <c r="C57" s="17"/>
      <c r="D57" s="17"/>
    </row>
    <row r="58" spans="1:78" ht="9" customHeight="1" x14ac:dyDescent="0.15">
      <c r="B58" s="17">
        <v>1</v>
      </c>
      <c r="C58" s="17"/>
      <c r="D58" s="18" t="s">
        <v>74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</row>
    <row r="59" spans="1:78" ht="9" customHeight="1" x14ac:dyDescent="0.15">
      <c r="B59" s="17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</row>
    <row r="60" spans="1:78" ht="9" customHeight="1" x14ac:dyDescent="0.15">
      <c r="D60" s="18" t="s">
        <v>69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</row>
    <row r="61" spans="1:78" ht="9" customHeight="1" x14ac:dyDescent="0.15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</row>
    <row r="62" spans="1:78" ht="9" customHeight="1" x14ac:dyDescent="0.15">
      <c r="B62" s="17">
        <v>2</v>
      </c>
      <c r="C62" s="17"/>
      <c r="D62" s="18" t="s">
        <v>57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</row>
    <row r="63" spans="1:78" ht="9" customHeight="1" x14ac:dyDescent="0.15">
      <c r="B63" s="17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</row>
    <row r="64" spans="1:78" ht="9" customHeight="1" x14ac:dyDescent="0.15">
      <c r="BE64" s="14" t="s">
        <v>77</v>
      </c>
      <c r="BF64" s="14"/>
      <c r="BG64" s="14"/>
      <c r="BH64" s="14"/>
      <c r="BI64" s="14"/>
      <c r="BJ64" s="14"/>
      <c r="BK64" s="14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</row>
    <row r="65" spans="57:78" ht="9" customHeight="1" x14ac:dyDescent="0.15">
      <c r="BE65" s="14"/>
      <c r="BF65" s="14"/>
      <c r="BG65" s="14"/>
      <c r="BH65" s="14"/>
      <c r="BI65" s="14"/>
      <c r="BJ65" s="14"/>
      <c r="BK65" s="14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</row>
    <row r="66" spans="57:78" ht="9" customHeight="1" x14ac:dyDescent="0.15">
      <c r="BE66" s="15"/>
      <c r="BF66" s="15"/>
      <c r="BG66" s="15"/>
      <c r="BH66" s="15"/>
      <c r="BI66" s="15"/>
      <c r="BJ66" s="15"/>
      <c r="BK66" s="15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</row>
    <row r="67" spans="57:78" ht="9" customHeight="1" x14ac:dyDescent="0.15">
      <c r="BE67" s="16" t="s">
        <v>78</v>
      </c>
      <c r="BF67" s="16"/>
      <c r="BG67" s="16"/>
      <c r="BH67" s="16"/>
      <c r="BI67" s="16"/>
      <c r="BJ67" s="16"/>
      <c r="BK67" s="16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</row>
    <row r="68" spans="57:78" ht="9" customHeight="1" x14ac:dyDescent="0.15">
      <c r="BE68" s="14"/>
      <c r="BF68" s="14"/>
      <c r="BG68" s="14"/>
      <c r="BH68" s="14"/>
      <c r="BI68" s="14"/>
      <c r="BJ68" s="14"/>
      <c r="BK68" s="14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</row>
    <row r="69" spans="57:78" ht="9" customHeight="1" x14ac:dyDescent="0.15">
      <c r="BE69" s="15"/>
      <c r="BF69" s="15"/>
      <c r="BG69" s="15"/>
      <c r="BH69" s="15"/>
      <c r="BI69" s="15"/>
      <c r="BJ69" s="15"/>
      <c r="BK69" s="15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</row>
    <row r="70" spans="57:78" ht="9" customHeight="1" x14ac:dyDescent="0.15"/>
    <row r="71" spans="57:78" ht="9" customHeight="1" x14ac:dyDescent="0.15"/>
    <row r="72" spans="57:78" ht="9" customHeight="1" x14ac:dyDescent="0.15"/>
    <row r="73" spans="57:78" ht="9" customHeight="1" x14ac:dyDescent="0.15"/>
    <row r="74" spans="57:78" ht="9" customHeight="1" x14ac:dyDescent="0.15"/>
    <row r="75" spans="57:78" ht="9" customHeight="1" x14ac:dyDescent="0.15"/>
    <row r="76" spans="57:78" ht="9" customHeight="1" x14ac:dyDescent="0.15"/>
    <row r="77" spans="57:78" ht="9" customHeight="1" x14ac:dyDescent="0.15"/>
    <row r="78" spans="57:78" ht="9" customHeight="1" x14ac:dyDescent="0.15"/>
    <row r="79" spans="57:78" ht="9" customHeight="1" x14ac:dyDescent="0.15"/>
    <row r="80" spans="57:78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</sheetData>
  <sheetProtection sheet="1" objects="1" scenarios="1"/>
  <mergeCells count="223">
    <mergeCell ref="A3:BZ5"/>
    <mergeCell ref="AR6:AW7"/>
    <mergeCell ref="A9:F11"/>
    <mergeCell ref="G9:X11"/>
    <mergeCell ref="Z9:AE11"/>
    <mergeCell ref="AF9:AY11"/>
    <mergeCell ref="BA9:BG11"/>
    <mergeCell ref="BH9:BZ11"/>
    <mergeCell ref="AG6:AH7"/>
    <mergeCell ref="AI6:AQ7"/>
    <mergeCell ref="BP13:BZ14"/>
    <mergeCell ref="A15:D16"/>
    <mergeCell ref="E15:K16"/>
    <mergeCell ref="L15:P16"/>
    <mergeCell ref="Q15:U16"/>
    <mergeCell ref="V15:Z16"/>
    <mergeCell ref="AA15:AE16"/>
    <mergeCell ref="AF15:AJ16"/>
    <mergeCell ref="AK15:AO16"/>
    <mergeCell ref="BT15:BZ16"/>
    <mergeCell ref="AP15:AT16"/>
    <mergeCell ref="AU15:AY16"/>
    <mergeCell ref="AZ15:BD16"/>
    <mergeCell ref="BE15:BI16"/>
    <mergeCell ref="BJ15:BN16"/>
    <mergeCell ref="BO15:BS16"/>
    <mergeCell ref="AU23:AY25"/>
    <mergeCell ref="AZ23:BD25"/>
    <mergeCell ref="BE23:BI25"/>
    <mergeCell ref="BJ23:BN25"/>
    <mergeCell ref="BO23:BS25"/>
    <mergeCell ref="AU17:AY19"/>
    <mergeCell ref="AZ17:BD19"/>
    <mergeCell ref="BE17:BI19"/>
    <mergeCell ref="BJ17:BN19"/>
    <mergeCell ref="A17:D28"/>
    <mergeCell ref="E17:K19"/>
    <mergeCell ref="L17:P19"/>
    <mergeCell ref="Q17:U19"/>
    <mergeCell ref="V17:Z19"/>
    <mergeCell ref="AA17:AE19"/>
    <mergeCell ref="E20:K22"/>
    <mergeCell ref="L20:P22"/>
    <mergeCell ref="E26:K28"/>
    <mergeCell ref="L26:P28"/>
    <mergeCell ref="E23:K25"/>
    <mergeCell ref="L23:P25"/>
    <mergeCell ref="AF17:AJ19"/>
    <mergeCell ref="AK17:AO19"/>
    <mergeCell ref="AP17:AT19"/>
    <mergeCell ref="Q20:U22"/>
    <mergeCell ref="V20:Z22"/>
    <mergeCell ref="AA20:AE22"/>
    <mergeCell ref="AF20:AJ22"/>
    <mergeCell ref="AP20:AT22"/>
    <mergeCell ref="BT23:BZ25"/>
    <mergeCell ref="BO20:BS22"/>
    <mergeCell ref="BT20:BZ22"/>
    <mergeCell ref="AU20:AY22"/>
    <mergeCell ref="AZ20:BD22"/>
    <mergeCell ref="BE20:BI22"/>
    <mergeCell ref="BJ20:BN22"/>
    <mergeCell ref="BT17:BZ19"/>
    <mergeCell ref="Q23:U25"/>
    <mergeCell ref="V23:Z25"/>
    <mergeCell ref="AA23:AE25"/>
    <mergeCell ref="AF23:AJ25"/>
    <mergeCell ref="AK23:AO25"/>
    <mergeCell ref="AP23:AT25"/>
    <mergeCell ref="AK20:AO22"/>
    <mergeCell ref="BO17:BS19"/>
    <mergeCell ref="BO26:BS28"/>
    <mergeCell ref="BT26:BZ28"/>
    <mergeCell ref="A29:D40"/>
    <mergeCell ref="E29:K31"/>
    <mergeCell ref="L29:P31"/>
    <mergeCell ref="Q29:U31"/>
    <mergeCell ref="V29:Z31"/>
    <mergeCell ref="AA29:AE31"/>
    <mergeCell ref="AF29:AJ31"/>
    <mergeCell ref="AK29:AO31"/>
    <mergeCell ref="AK26:AO28"/>
    <mergeCell ref="AP26:AT28"/>
    <mergeCell ref="AU26:AY28"/>
    <mergeCell ref="AZ26:BD28"/>
    <mergeCell ref="BE26:BI28"/>
    <mergeCell ref="BJ26:BN28"/>
    <mergeCell ref="Q26:U28"/>
    <mergeCell ref="V26:Z28"/>
    <mergeCell ref="AA26:AE28"/>
    <mergeCell ref="AF26:AJ28"/>
    <mergeCell ref="BT29:BZ31"/>
    <mergeCell ref="E32:K34"/>
    <mergeCell ref="L32:P34"/>
    <mergeCell ref="Q32:U34"/>
    <mergeCell ref="BO35:BS37"/>
    <mergeCell ref="BT35:BZ37"/>
    <mergeCell ref="BE35:BI37"/>
    <mergeCell ref="AP35:AT37"/>
    <mergeCell ref="AU35:AY37"/>
    <mergeCell ref="AZ35:BD37"/>
    <mergeCell ref="V32:Z34"/>
    <mergeCell ref="AA32:AE34"/>
    <mergeCell ref="AF32:AJ34"/>
    <mergeCell ref="AK32:AO34"/>
    <mergeCell ref="AP32:AT34"/>
    <mergeCell ref="AU32:AY34"/>
    <mergeCell ref="AF35:AJ37"/>
    <mergeCell ref="AK35:AO37"/>
    <mergeCell ref="BO29:BS31"/>
    <mergeCell ref="AZ32:BD34"/>
    <mergeCell ref="BE32:BI34"/>
    <mergeCell ref="BJ32:BN34"/>
    <mergeCell ref="BO32:BS34"/>
    <mergeCell ref="AP29:AT31"/>
    <mergeCell ref="AU29:AY31"/>
    <mergeCell ref="AZ29:BD31"/>
    <mergeCell ref="BT32:BZ34"/>
    <mergeCell ref="E38:K40"/>
    <mergeCell ref="L38:P40"/>
    <mergeCell ref="Q38:U40"/>
    <mergeCell ref="V38:Z40"/>
    <mergeCell ref="AA38:AE40"/>
    <mergeCell ref="AF38:AJ40"/>
    <mergeCell ref="AA41:AE43"/>
    <mergeCell ref="BJ41:BN43"/>
    <mergeCell ref="BE29:BI31"/>
    <mergeCell ref="BJ29:BN31"/>
    <mergeCell ref="E35:K37"/>
    <mergeCell ref="L35:P37"/>
    <mergeCell ref="Q35:U37"/>
    <mergeCell ref="V35:Z37"/>
    <mergeCell ref="AA35:AE37"/>
    <mergeCell ref="BJ35:BN37"/>
    <mergeCell ref="BJ44:BN46"/>
    <mergeCell ref="AZ38:BD40"/>
    <mergeCell ref="AF41:AJ43"/>
    <mergeCell ref="BT38:BZ40"/>
    <mergeCell ref="AP38:AT40"/>
    <mergeCell ref="AU38:AY40"/>
    <mergeCell ref="BO38:BS40"/>
    <mergeCell ref="BO41:BS43"/>
    <mergeCell ref="BT41:BZ43"/>
    <mergeCell ref="AK38:AO40"/>
    <mergeCell ref="AK41:AO43"/>
    <mergeCell ref="AU44:AY46"/>
    <mergeCell ref="BE38:BI40"/>
    <mergeCell ref="BJ38:BN40"/>
    <mergeCell ref="AP41:AT43"/>
    <mergeCell ref="AU41:AY43"/>
    <mergeCell ref="AZ41:BD43"/>
    <mergeCell ref="BE41:BI43"/>
    <mergeCell ref="AZ47:BD49"/>
    <mergeCell ref="AA50:AE52"/>
    <mergeCell ref="AF50:AJ52"/>
    <mergeCell ref="AF47:AJ49"/>
    <mergeCell ref="AU50:AY52"/>
    <mergeCell ref="BO44:BS46"/>
    <mergeCell ref="BT44:BZ46"/>
    <mergeCell ref="E47:K49"/>
    <mergeCell ref="L47:P49"/>
    <mergeCell ref="Q47:U49"/>
    <mergeCell ref="V47:Z49"/>
    <mergeCell ref="AA47:AE49"/>
    <mergeCell ref="BJ47:BN49"/>
    <mergeCell ref="BO47:BS49"/>
    <mergeCell ref="BT47:BZ49"/>
    <mergeCell ref="AU47:AY49"/>
    <mergeCell ref="BE47:BI49"/>
    <mergeCell ref="V44:Z46"/>
    <mergeCell ref="AA44:AE46"/>
    <mergeCell ref="AF44:AJ46"/>
    <mergeCell ref="AK44:AO46"/>
    <mergeCell ref="AP44:AT46"/>
    <mergeCell ref="AZ44:BD46"/>
    <mergeCell ref="BE44:BI46"/>
    <mergeCell ref="BO50:BS52"/>
    <mergeCell ref="BT50:BZ52"/>
    <mergeCell ref="BJ50:BN52"/>
    <mergeCell ref="A53:K55"/>
    <mergeCell ref="L53:P55"/>
    <mergeCell ref="Q53:U55"/>
    <mergeCell ref="V53:Z55"/>
    <mergeCell ref="AA53:AE55"/>
    <mergeCell ref="AU53:AY55"/>
    <mergeCell ref="AZ53:BD55"/>
    <mergeCell ref="BE53:BI55"/>
    <mergeCell ref="AZ50:BD52"/>
    <mergeCell ref="BE50:BI52"/>
    <mergeCell ref="L50:P52"/>
    <mergeCell ref="Q50:U52"/>
    <mergeCell ref="V50:Z52"/>
    <mergeCell ref="A49:D52"/>
    <mergeCell ref="E50:K52"/>
    <mergeCell ref="AF53:AJ55"/>
    <mergeCell ref="AK53:AO55"/>
    <mergeCell ref="AP53:AT55"/>
    <mergeCell ref="AK50:AO52"/>
    <mergeCell ref="AP50:AT52"/>
    <mergeCell ref="AP47:AT49"/>
    <mergeCell ref="AK47:AO49"/>
    <mergeCell ref="A41:B48"/>
    <mergeCell ref="C41:D48"/>
    <mergeCell ref="E41:K43"/>
    <mergeCell ref="L41:P43"/>
    <mergeCell ref="Q41:U43"/>
    <mergeCell ref="V41:Z43"/>
    <mergeCell ref="E44:K46"/>
    <mergeCell ref="L44:P46"/>
    <mergeCell ref="Q44:U46"/>
    <mergeCell ref="BE64:BK66"/>
    <mergeCell ref="BE67:BK69"/>
    <mergeCell ref="B62:C63"/>
    <mergeCell ref="D62:BZ63"/>
    <mergeCell ref="A56:D57"/>
    <mergeCell ref="B58:C59"/>
    <mergeCell ref="D58:BZ59"/>
    <mergeCell ref="D60:BZ61"/>
    <mergeCell ref="BJ53:BN55"/>
    <mergeCell ref="BO53:BS55"/>
    <mergeCell ref="BT53:BZ55"/>
    <mergeCell ref="BL64:BZ66"/>
    <mergeCell ref="BL67:BZ69"/>
  </mergeCells>
  <phoneticPr fontId="1"/>
  <conditionalFormatting sqref="E32:K37 E44:K49">
    <cfRule type="cellIs" dxfId="3" priority="1" operator="equal">
      <formula>0</formula>
    </cfRule>
  </conditionalFormatting>
  <printOptions horizontalCentered="1"/>
  <pageMargins left="0" right="0" top="0.15748031496062992" bottom="0.15748031496062992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テーブル!$A$2:$A$17</xm:f>
          </x14:formula1>
          <xm:sqref>BH9:BZ11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5"/>
  <sheetViews>
    <sheetView zoomScale="85" zoomScaleNormal="85" zoomScaleSheetLayoutView="85" workbookViewId="0">
      <selection activeCell="J7" sqref="J7"/>
    </sheetView>
  </sheetViews>
  <sheetFormatPr defaultColWidth="2.25" defaultRowHeight="14.25" x14ac:dyDescent="0.15"/>
  <cols>
    <col min="1" max="54" width="1.875" style="1" customWidth="1"/>
    <col min="55" max="16384" width="2.25" style="1"/>
  </cols>
  <sheetData>
    <row r="1" spans="1:54" x14ac:dyDescent="0.15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</row>
    <row r="2" spans="1:54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</row>
    <row r="3" spans="1:54" ht="14.25" customHeight="1" x14ac:dyDescent="0.15">
      <c r="A3" s="69" t="s">
        <v>2</v>
      </c>
      <c r="B3" s="69"/>
      <c r="C3" s="69"/>
      <c r="D3" s="69"/>
      <c r="E3" s="69"/>
      <c r="F3" s="69"/>
      <c r="G3" s="71" t="str">
        <f>IF(ISBLANK(軽減調書総括表!G9),"",軽減調書総括表!G9)</f>
        <v/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C3" s="71" t="s">
        <v>0</v>
      </c>
      <c r="AD3" s="71"/>
      <c r="AE3" s="71"/>
      <c r="AF3" s="71"/>
      <c r="AG3" s="71"/>
      <c r="AH3" s="71"/>
      <c r="AI3" s="71" t="str">
        <f>IF(ISBLANK(軽減調書総括表!AF9),"",軽減調書総括表!AF9)</f>
        <v/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54" ht="14.25" customHeight="1" x14ac:dyDescent="0.15">
      <c r="A4" s="70"/>
      <c r="B4" s="70"/>
      <c r="C4" s="70"/>
      <c r="D4" s="70"/>
      <c r="E4" s="70"/>
      <c r="F4" s="70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</row>
    <row r="5" spans="1:54" ht="14.25" customHeight="1" x14ac:dyDescent="0.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71" t="str">
        <f>IF(ISBLANK(軽減調書総括表!BH9),"",軽減調書総括表!BH9)</f>
        <v/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1:54" ht="14.25" customHeight="1" x14ac:dyDescent="0.15">
      <c r="A6" s="70"/>
      <c r="B6" s="70"/>
      <c r="C6" s="70"/>
      <c r="D6" s="70"/>
      <c r="E6" s="70"/>
      <c r="F6" s="70"/>
      <c r="G6" s="70"/>
      <c r="H6" s="70"/>
      <c r="I6" s="70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1:54" ht="14.25" customHeight="1" x14ac:dyDescent="0.15">
      <c r="A7" s="2" t="s">
        <v>67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4.25" customHeight="1" x14ac:dyDescent="0.15">
      <c r="A8" s="91" t="s">
        <v>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 t="s">
        <v>4</v>
      </c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 t="s">
        <v>5</v>
      </c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</row>
    <row r="9" spans="1:54" ht="14.25" customHeight="1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</row>
    <row r="10" spans="1:54" ht="14.25" customHeight="1" x14ac:dyDescent="0.15">
      <c r="A10" s="92" t="s">
        <v>14</v>
      </c>
      <c r="B10" s="93"/>
      <c r="C10" s="93"/>
      <c r="D10" s="93"/>
      <c r="E10" s="93"/>
      <c r="F10" s="93"/>
      <c r="G10" s="93"/>
      <c r="H10" s="93"/>
      <c r="I10" s="94"/>
      <c r="J10" s="92" t="s">
        <v>15</v>
      </c>
      <c r="K10" s="93"/>
      <c r="L10" s="93"/>
      <c r="M10" s="93"/>
      <c r="N10" s="93"/>
      <c r="O10" s="93"/>
      <c r="P10" s="93"/>
      <c r="Q10" s="93"/>
      <c r="R10" s="94"/>
      <c r="S10" s="92" t="s">
        <v>14</v>
      </c>
      <c r="T10" s="93"/>
      <c r="U10" s="93"/>
      <c r="V10" s="93"/>
      <c r="W10" s="93"/>
      <c r="X10" s="93"/>
      <c r="Y10" s="93"/>
      <c r="Z10" s="93"/>
      <c r="AA10" s="94"/>
      <c r="AB10" s="92" t="s">
        <v>15</v>
      </c>
      <c r="AC10" s="93"/>
      <c r="AD10" s="93"/>
      <c r="AE10" s="93"/>
      <c r="AF10" s="93"/>
      <c r="AG10" s="93"/>
      <c r="AH10" s="93"/>
      <c r="AI10" s="93"/>
      <c r="AJ10" s="94"/>
      <c r="AK10" s="92" t="s">
        <v>14</v>
      </c>
      <c r="AL10" s="93"/>
      <c r="AM10" s="93"/>
      <c r="AN10" s="93"/>
      <c r="AO10" s="93"/>
      <c r="AP10" s="93"/>
      <c r="AQ10" s="93"/>
      <c r="AR10" s="93"/>
      <c r="AS10" s="94"/>
      <c r="AT10" s="92" t="s">
        <v>15</v>
      </c>
      <c r="AU10" s="93"/>
      <c r="AV10" s="93"/>
      <c r="AW10" s="93"/>
      <c r="AX10" s="93"/>
      <c r="AY10" s="93"/>
      <c r="AZ10" s="93"/>
      <c r="BA10" s="93"/>
      <c r="BB10" s="94"/>
    </row>
    <row r="11" spans="1:54" ht="14.25" customHeight="1" x14ac:dyDescent="0.15">
      <c r="A11" s="95"/>
      <c r="B11" s="72"/>
      <c r="C11" s="72"/>
      <c r="D11" s="72"/>
      <c r="E11" s="72"/>
      <c r="F11" s="72"/>
      <c r="G11" s="72"/>
      <c r="H11" s="72"/>
      <c r="I11" s="96"/>
      <c r="J11" s="95"/>
      <c r="K11" s="72"/>
      <c r="L11" s="72"/>
      <c r="M11" s="72"/>
      <c r="N11" s="72"/>
      <c r="O11" s="72"/>
      <c r="P11" s="72"/>
      <c r="Q11" s="72"/>
      <c r="R11" s="96"/>
      <c r="S11" s="95"/>
      <c r="T11" s="72"/>
      <c r="U11" s="72"/>
      <c r="V11" s="72"/>
      <c r="W11" s="72"/>
      <c r="X11" s="72"/>
      <c r="Y11" s="72"/>
      <c r="Z11" s="72"/>
      <c r="AA11" s="96"/>
      <c r="AB11" s="95"/>
      <c r="AC11" s="72"/>
      <c r="AD11" s="72"/>
      <c r="AE11" s="72"/>
      <c r="AF11" s="72"/>
      <c r="AG11" s="72"/>
      <c r="AH11" s="72"/>
      <c r="AI11" s="72"/>
      <c r="AJ11" s="96"/>
      <c r="AK11" s="95"/>
      <c r="AL11" s="72"/>
      <c r="AM11" s="72"/>
      <c r="AN11" s="72"/>
      <c r="AO11" s="72"/>
      <c r="AP11" s="72"/>
      <c r="AQ11" s="72"/>
      <c r="AR11" s="72"/>
      <c r="AS11" s="96"/>
      <c r="AT11" s="95"/>
      <c r="AU11" s="72"/>
      <c r="AV11" s="72"/>
      <c r="AW11" s="72"/>
      <c r="AX11" s="72"/>
      <c r="AY11" s="72"/>
      <c r="AZ11" s="72"/>
      <c r="BA11" s="72"/>
      <c r="BB11" s="96"/>
    </row>
    <row r="12" spans="1:54" ht="14.25" customHeight="1" x14ac:dyDescent="0.15">
      <c r="A12" s="78"/>
      <c r="B12" s="79"/>
      <c r="C12" s="79"/>
      <c r="D12" s="79"/>
      <c r="E12" s="79"/>
      <c r="F12" s="79"/>
      <c r="G12" s="79"/>
      <c r="H12" s="79"/>
      <c r="I12" s="80"/>
      <c r="J12" s="84">
        <f>ROUNDDOWN(A12*0.01,0)</f>
        <v>0</v>
      </c>
      <c r="K12" s="85"/>
      <c r="L12" s="85"/>
      <c r="M12" s="85"/>
      <c r="N12" s="85"/>
      <c r="O12" s="85"/>
      <c r="P12" s="85"/>
      <c r="Q12" s="85"/>
      <c r="R12" s="86"/>
      <c r="S12" s="78"/>
      <c r="T12" s="79"/>
      <c r="U12" s="79"/>
      <c r="V12" s="79"/>
      <c r="W12" s="79"/>
      <c r="X12" s="79"/>
      <c r="Y12" s="79"/>
      <c r="Z12" s="79"/>
      <c r="AA12" s="80"/>
      <c r="AB12" s="84">
        <f>ROUNDDOWN(S12*0.01,0)</f>
        <v>0</v>
      </c>
      <c r="AC12" s="85"/>
      <c r="AD12" s="85"/>
      <c r="AE12" s="85"/>
      <c r="AF12" s="85"/>
      <c r="AG12" s="85"/>
      <c r="AH12" s="85"/>
      <c r="AI12" s="85"/>
      <c r="AJ12" s="86"/>
      <c r="AK12" s="78"/>
      <c r="AL12" s="79"/>
      <c r="AM12" s="79"/>
      <c r="AN12" s="79"/>
      <c r="AO12" s="79"/>
      <c r="AP12" s="79"/>
      <c r="AQ12" s="79"/>
      <c r="AR12" s="79"/>
      <c r="AS12" s="80"/>
      <c r="AT12" s="84">
        <f>ROUNDDOWN(AK12*0.01,0)</f>
        <v>0</v>
      </c>
      <c r="AU12" s="85"/>
      <c r="AV12" s="85"/>
      <c r="AW12" s="85"/>
      <c r="AX12" s="85"/>
      <c r="AY12" s="85"/>
      <c r="AZ12" s="85"/>
      <c r="BA12" s="85"/>
      <c r="BB12" s="86"/>
    </row>
    <row r="13" spans="1:54" ht="14.25" customHeight="1" x14ac:dyDescent="0.15">
      <c r="A13" s="81"/>
      <c r="B13" s="82"/>
      <c r="C13" s="82"/>
      <c r="D13" s="82"/>
      <c r="E13" s="82"/>
      <c r="F13" s="82"/>
      <c r="G13" s="82"/>
      <c r="H13" s="82"/>
      <c r="I13" s="83"/>
      <c r="J13" s="87"/>
      <c r="K13" s="88"/>
      <c r="L13" s="88"/>
      <c r="M13" s="88"/>
      <c r="N13" s="88"/>
      <c r="O13" s="88"/>
      <c r="P13" s="88"/>
      <c r="Q13" s="88"/>
      <c r="R13" s="89"/>
      <c r="S13" s="81"/>
      <c r="T13" s="82"/>
      <c r="U13" s="82"/>
      <c r="V13" s="82"/>
      <c r="W13" s="82"/>
      <c r="X13" s="82"/>
      <c r="Y13" s="82"/>
      <c r="Z13" s="82"/>
      <c r="AA13" s="83"/>
      <c r="AB13" s="87"/>
      <c r="AC13" s="88"/>
      <c r="AD13" s="88"/>
      <c r="AE13" s="88"/>
      <c r="AF13" s="88"/>
      <c r="AG13" s="88"/>
      <c r="AH13" s="88"/>
      <c r="AI13" s="88"/>
      <c r="AJ13" s="89"/>
      <c r="AK13" s="81"/>
      <c r="AL13" s="82"/>
      <c r="AM13" s="82"/>
      <c r="AN13" s="82"/>
      <c r="AO13" s="82"/>
      <c r="AP13" s="82"/>
      <c r="AQ13" s="82"/>
      <c r="AR13" s="82"/>
      <c r="AS13" s="83"/>
      <c r="AT13" s="87"/>
      <c r="AU13" s="88"/>
      <c r="AV13" s="88"/>
      <c r="AW13" s="88"/>
      <c r="AX13" s="88"/>
      <c r="AY13" s="88"/>
      <c r="AZ13" s="88"/>
      <c r="BA13" s="88"/>
      <c r="BB13" s="89"/>
    </row>
    <row r="14" spans="1:54" ht="20.100000000000001" customHeight="1" x14ac:dyDescent="0.15">
      <c r="A14" s="1" t="s">
        <v>68</v>
      </c>
    </row>
    <row r="15" spans="1:54" ht="20.100000000000001" customHeight="1" x14ac:dyDescent="0.15">
      <c r="A15" s="1" t="s">
        <v>10</v>
      </c>
    </row>
    <row r="16" spans="1:54" x14ac:dyDescent="0.15">
      <c r="A16" s="74" t="s">
        <v>16</v>
      </c>
      <c r="B16" s="74"/>
      <c r="C16" s="74"/>
      <c r="D16" s="74"/>
      <c r="E16" s="74"/>
      <c r="F16" s="74"/>
      <c r="G16" s="74"/>
      <c r="H16" s="74"/>
      <c r="I16" s="74"/>
      <c r="J16" s="74" t="s">
        <v>17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 t="s">
        <v>18</v>
      </c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 t="s">
        <v>21</v>
      </c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</row>
    <row r="17" spans="1:54" x14ac:dyDescent="0.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</row>
    <row r="18" spans="1:54" ht="9.9499999999999993" customHeight="1" x14ac:dyDescent="0.15">
      <c r="A18" s="76" t="s">
        <v>19</v>
      </c>
      <c r="B18" s="76"/>
      <c r="C18" s="76"/>
      <c r="D18" s="76"/>
      <c r="E18" s="76"/>
      <c r="F18" s="76"/>
      <c r="G18" s="76"/>
      <c r="H18" s="76"/>
      <c r="I18" s="76"/>
      <c r="J18" s="77">
        <f>総括表_介護費負担_合計１</f>
        <v>0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>
        <f>IFERROR(計算シート_介護費負担１,"")</f>
        <v>0</v>
      </c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>
        <f>IFERROR(MAX(介護費負担_軽減額_１-Y18,0),"")</f>
        <v>0</v>
      </c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</row>
    <row r="19" spans="1:54" ht="9.9499999999999993" customHeight="1" x14ac:dyDescent="0.15">
      <c r="A19" s="73"/>
      <c r="B19" s="73"/>
      <c r="C19" s="73"/>
      <c r="D19" s="73"/>
      <c r="E19" s="73"/>
      <c r="F19" s="73"/>
      <c r="G19" s="73"/>
      <c r="H19" s="73"/>
      <c r="I19" s="73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1:54" ht="9.9499999999999993" customHeight="1" x14ac:dyDescent="0.15">
      <c r="A20" s="73" t="str">
        <f>IF(ISBLANK(総括表_区市町村名２),"",総括表_区市町村名２)</f>
        <v/>
      </c>
      <c r="B20" s="73"/>
      <c r="C20" s="73"/>
      <c r="D20" s="73"/>
      <c r="E20" s="73"/>
      <c r="F20" s="73"/>
      <c r="G20" s="73"/>
      <c r="H20" s="73"/>
      <c r="I20" s="73"/>
      <c r="J20" s="67" t="str">
        <f>IF(ISBLANK(総括表_区市町村名２),"",総括表_介護費負担_合計２)</f>
        <v/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 t="str">
        <f>IF(ISBLANK(総括表_区市町村名２),"",計算シート_介護費負担２)</f>
        <v/>
      </c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 t="str">
        <f>IFERROR(MAX(介護費負担_軽減額_２-Y20,0),"")</f>
        <v/>
      </c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1:54" ht="9.9499999999999993" customHeight="1" x14ac:dyDescent="0.15">
      <c r="A21" s="73"/>
      <c r="B21" s="73"/>
      <c r="C21" s="73"/>
      <c r="D21" s="73"/>
      <c r="E21" s="73"/>
      <c r="F21" s="73"/>
      <c r="G21" s="73"/>
      <c r="H21" s="73"/>
      <c r="I21" s="73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1:54" ht="9.9499999999999993" customHeight="1" x14ac:dyDescent="0.15">
      <c r="A22" s="73" t="str">
        <f>IF(ISBLANK(総括表_区市町村名３),"",総括表_区市町村名３)</f>
        <v/>
      </c>
      <c r="B22" s="73"/>
      <c r="C22" s="73"/>
      <c r="D22" s="73"/>
      <c r="E22" s="73"/>
      <c r="F22" s="73"/>
      <c r="G22" s="73"/>
      <c r="H22" s="73"/>
      <c r="I22" s="73"/>
      <c r="J22" s="67" t="str">
        <f>IF(ISBLANK(総括表_区市町村名３),"",総括表_介護費負担_合計３)</f>
        <v/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 t="str">
        <f>IF(ISBLANK(総括表_区市町村名３),"",計算シート_介護費負担３)</f>
        <v/>
      </c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 t="str">
        <f>IFERROR(MAX(介護費負担_軽減額_３-Y22,0),"")</f>
        <v/>
      </c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</row>
    <row r="23" spans="1:54" ht="9.9499999999999993" customHeight="1" x14ac:dyDescent="0.15">
      <c r="A23" s="75"/>
      <c r="B23" s="75"/>
      <c r="C23" s="75"/>
      <c r="D23" s="75"/>
      <c r="E23" s="75"/>
      <c r="F23" s="75"/>
      <c r="G23" s="75"/>
      <c r="H23" s="75"/>
      <c r="I23" s="75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</row>
    <row r="24" spans="1:54" ht="9.9499999999999993" customHeight="1" x14ac:dyDescent="0.15">
      <c r="A24" s="76" t="s">
        <v>20</v>
      </c>
      <c r="B24" s="76"/>
      <c r="C24" s="76"/>
      <c r="D24" s="76"/>
      <c r="E24" s="76"/>
      <c r="F24" s="76"/>
      <c r="G24" s="76"/>
      <c r="H24" s="76"/>
      <c r="I24" s="76"/>
      <c r="J24" s="77">
        <f>SUM(J18:X23)</f>
        <v>0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>
        <f>SUM(Y18:AM23)</f>
        <v>0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>
        <f>SUM(AN18:BB23)</f>
        <v>0</v>
      </c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</row>
    <row r="25" spans="1:54" ht="9.9499999999999993" customHeight="1" x14ac:dyDescent="0.15">
      <c r="A25" s="75"/>
      <c r="B25" s="75"/>
      <c r="C25" s="75"/>
      <c r="D25" s="75"/>
      <c r="E25" s="75"/>
      <c r="F25" s="75"/>
      <c r="G25" s="75"/>
      <c r="H25" s="75"/>
      <c r="I25" s="7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</row>
    <row r="26" spans="1:54" ht="20.100000000000001" customHeight="1" x14ac:dyDescent="0.15">
      <c r="A26" s="1" t="s">
        <v>11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54" x14ac:dyDescent="0.15">
      <c r="A27" s="74" t="s">
        <v>16</v>
      </c>
      <c r="B27" s="74"/>
      <c r="C27" s="74"/>
      <c r="D27" s="74"/>
      <c r="E27" s="74"/>
      <c r="F27" s="74"/>
      <c r="G27" s="74"/>
      <c r="H27" s="74"/>
      <c r="I27" s="74"/>
      <c r="J27" s="74" t="s">
        <v>17</v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 t="s">
        <v>18</v>
      </c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 t="s">
        <v>21</v>
      </c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</row>
    <row r="28" spans="1:54" x14ac:dyDescent="0.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</row>
    <row r="29" spans="1:54" ht="9.9499999999999993" customHeight="1" x14ac:dyDescent="0.15">
      <c r="A29" s="76" t="s">
        <v>19</v>
      </c>
      <c r="B29" s="76"/>
      <c r="C29" s="76"/>
      <c r="D29" s="76"/>
      <c r="E29" s="76"/>
      <c r="F29" s="76"/>
      <c r="G29" s="76"/>
      <c r="H29" s="76"/>
      <c r="I29" s="76"/>
      <c r="J29" s="77">
        <f>総括表_食費_合計１</f>
        <v>0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>
        <f>IFERROR(計算シート_食費１,"")</f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>
        <f>IFERROR(MAX(食費_軽減額_１-Y29,0),"")</f>
        <v>0</v>
      </c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</row>
    <row r="30" spans="1:54" ht="9.9499999999999993" customHeight="1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</row>
    <row r="31" spans="1:54" ht="9.9499999999999993" customHeight="1" x14ac:dyDescent="0.15">
      <c r="A31" s="73" t="str">
        <f>IF(ISBLANK(総括表_区市町村名２),"",総括表_区市町村名２)</f>
        <v/>
      </c>
      <c r="B31" s="73"/>
      <c r="C31" s="73"/>
      <c r="D31" s="73"/>
      <c r="E31" s="73"/>
      <c r="F31" s="73"/>
      <c r="G31" s="73"/>
      <c r="H31" s="73"/>
      <c r="I31" s="73"/>
      <c r="J31" s="67" t="str">
        <f>IF(ISBLANK(総括表_区市町村名２),"",総括表_食費_合計２)</f>
        <v/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 t="str">
        <f>IF(ISBLANK(総括表_区市町村名２),"",計算シート_食費２)</f>
        <v/>
      </c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 t="str">
        <f>IFERROR(MAX(食費_軽減額_２-Y31,0),"")</f>
        <v/>
      </c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</row>
    <row r="32" spans="1:54" ht="9.9499999999999993" customHeight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</row>
    <row r="33" spans="1:54" ht="9.9499999999999993" customHeight="1" x14ac:dyDescent="0.15">
      <c r="A33" s="73" t="str">
        <f>IF(ISBLANK(総括表_区市町村名３),"",総括表_区市町村名３)</f>
        <v/>
      </c>
      <c r="B33" s="73"/>
      <c r="C33" s="73"/>
      <c r="D33" s="73"/>
      <c r="E33" s="73"/>
      <c r="F33" s="73"/>
      <c r="G33" s="73"/>
      <c r="H33" s="73"/>
      <c r="I33" s="73"/>
      <c r="J33" s="67" t="str">
        <f>IF(ISBLANK(総括表_区市町村名３),"",総括表_食費_合計３)</f>
        <v/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 t="str">
        <f>IF(ISBLANK(総括表_区市町村名３),"",計算シート_食費３)</f>
        <v/>
      </c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 t="str">
        <f>IFERROR(MAX(食費_軽減額_３-Y33,0),"")</f>
        <v/>
      </c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1:54" ht="9.9499999999999993" customHeight="1" x14ac:dyDescent="0.15">
      <c r="A34" s="75"/>
      <c r="B34" s="75"/>
      <c r="C34" s="75"/>
      <c r="D34" s="75"/>
      <c r="E34" s="75"/>
      <c r="F34" s="75"/>
      <c r="G34" s="75"/>
      <c r="H34" s="75"/>
      <c r="I34" s="75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</row>
    <row r="35" spans="1:54" ht="9.9499999999999993" customHeight="1" x14ac:dyDescent="0.15">
      <c r="A35" s="76" t="s">
        <v>20</v>
      </c>
      <c r="B35" s="76"/>
      <c r="C35" s="76"/>
      <c r="D35" s="76"/>
      <c r="E35" s="76"/>
      <c r="F35" s="76"/>
      <c r="G35" s="76"/>
      <c r="H35" s="76"/>
      <c r="I35" s="76"/>
      <c r="J35" s="77">
        <f>SUM(J29:X34)</f>
        <v>0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>
        <f>SUM(Y29:AM34)</f>
        <v>0</v>
      </c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>
        <f>SUM(AN29:BB34)</f>
        <v>0</v>
      </c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</row>
    <row r="36" spans="1:54" ht="9.9499999999999993" customHeight="1" x14ac:dyDescent="0.15">
      <c r="A36" s="75"/>
      <c r="B36" s="75"/>
      <c r="C36" s="75"/>
      <c r="D36" s="75"/>
      <c r="E36" s="75"/>
      <c r="F36" s="75"/>
      <c r="G36" s="75"/>
      <c r="H36" s="75"/>
      <c r="I36" s="75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</row>
    <row r="37" spans="1:54" ht="20.100000000000001" customHeight="1" x14ac:dyDescent="0.15">
      <c r="A37" s="1" t="s">
        <v>12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54" x14ac:dyDescent="0.15">
      <c r="A38" s="74" t="s">
        <v>16</v>
      </c>
      <c r="B38" s="74"/>
      <c r="C38" s="74"/>
      <c r="D38" s="74"/>
      <c r="E38" s="74"/>
      <c r="F38" s="74"/>
      <c r="G38" s="74"/>
      <c r="H38" s="74"/>
      <c r="I38" s="74"/>
      <c r="J38" s="74" t="s">
        <v>17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 t="s">
        <v>18</v>
      </c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 t="s">
        <v>21</v>
      </c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</row>
    <row r="39" spans="1:54" x14ac:dyDescent="0.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</row>
    <row r="40" spans="1:54" ht="9.9499999999999993" customHeight="1" x14ac:dyDescent="0.15">
      <c r="A40" s="76" t="s">
        <v>19</v>
      </c>
      <c r="B40" s="76"/>
      <c r="C40" s="76"/>
      <c r="D40" s="76"/>
      <c r="E40" s="76"/>
      <c r="F40" s="76"/>
      <c r="G40" s="76"/>
      <c r="H40" s="76"/>
      <c r="I40" s="76"/>
      <c r="J40" s="77">
        <f>総括表_居住費_合計１</f>
        <v>0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>
        <f>IFERROR(計算シート_居住費１,"")</f>
        <v>0</v>
      </c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>
        <f>IFERROR(居住費_軽減額_１-Y40,"")</f>
        <v>0</v>
      </c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</row>
    <row r="41" spans="1:54" ht="9.9499999999999993" customHeight="1" x14ac:dyDescent="0.15">
      <c r="A41" s="73"/>
      <c r="B41" s="73"/>
      <c r="C41" s="73"/>
      <c r="D41" s="73"/>
      <c r="E41" s="73"/>
      <c r="F41" s="73"/>
      <c r="G41" s="73"/>
      <c r="H41" s="73"/>
      <c r="I41" s="73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</row>
    <row r="42" spans="1:54" ht="9.9499999999999993" customHeight="1" x14ac:dyDescent="0.15">
      <c r="A42" s="73" t="str">
        <f>IF(ISBLANK(総括表_区市町村名２),"",総括表_区市町村名２)</f>
        <v/>
      </c>
      <c r="B42" s="73"/>
      <c r="C42" s="73"/>
      <c r="D42" s="73"/>
      <c r="E42" s="73"/>
      <c r="F42" s="73"/>
      <c r="G42" s="73"/>
      <c r="H42" s="73"/>
      <c r="I42" s="73"/>
      <c r="J42" s="67" t="str">
        <f>IF(ISBLANK(総括表_区市町村名２),"",総括表_居住費_合計２)</f>
        <v/>
      </c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 t="str">
        <f>IF(ISBLANK(総括表_区市町村名２),"",計算シート_居住費２)</f>
        <v/>
      </c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 t="str">
        <f>IFERROR(居住費_軽減額_２-Y42,"")</f>
        <v/>
      </c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</row>
    <row r="43" spans="1:54" ht="9.9499999999999993" customHeight="1" x14ac:dyDescent="0.15">
      <c r="A43" s="73"/>
      <c r="B43" s="73"/>
      <c r="C43" s="73"/>
      <c r="D43" s="73"/>
      <c r="E43" s="73"/>
      <c r="F43" s="73"/>
      <c r="G43" s="73"/>
      <c r="H43" s="73"/>
      <c r="I43" s="73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</row>
    <row r="44" spans="1:54" ht="9.9499999999999993" customHeight="1" x14ac:dyDescent="0.15">
      <c r="A44" s="73" t="str">
        <f>IF(ISBLANK(総括表_区市町村名３),"",総括表_区市町村名３)</f>
        <v/>
      </c>
      <c r="B44" s="73"/>
      <c r="C44" s="73"/>
      <c r="D44" s="73"/>
      <c r="E44" s="73"/>
      <c r="F44" s="73"/>
      <c r="G44" s="73"/>
      <c r="H44" s="73"/>
      <c r="I44" s="73"/>
      <c r="J44" s="67" t="str">
        <f>IF(ISBLANK(総括表_区市町村名３),"",総括表_居住費_合計３)</f>
        <v/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 t="str">
        <f>IF(ISBLANK(総括表_区市町村名３),"",計算シート_居住費３)</f>
        <v/>
      </c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 t="str">
        <f>IFERROR(居住費_軽減額_３-Y44,"")</f>
        <v/>
      </c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</row>
    <row r="45" spans="1:54" ht="9.9499999999999993" customHeight="1" x14ac:dyDescent="0.15">
      <c r="A45" s="75"/>
      <c r="B45" s="75"/>
      <c r="C45" s="75"/>
      <c r="D45" s="75"/>
      <c r="E45" s="75"/>
      <c r="F45" s="75"/>
      <c r="G45" s="75"/>
      <c r="H45" s="75"/>
      <c r="I45" s="75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</row>
    <row r="46" spans="1:54" ht="9.9499999999999993" customHeight="1" x14ac:dyDescent="0.15">
      <c r="A46" s="76" t="s">
        <v>20</v>
      </c>
      <c r="B46" s="76"/>
      <c r="C46" s="76"/>
      <c r="D46" s="76"/>
      <c r="E46" s="76"/>
      <c r="F46" s="76"/>
      <c r="G46" s="76"/>
      <c r="H46" s="76"/>
      <c r="I46" s="76"/>
      <c r="J46" s="77">
        <f>SUM(J40:X45)</f>
        <v>0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>
        <f>SUM(Y40:AM45)</f>
        <v>0</v>
      </c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>
        <f>SUM(AN40:BB45)</f>
        <v>0</v>
      </c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</row>
    <row r="47" spans="1:54" ht="9.9499999999999993" customHeight="1" x14ac:dyDescent="0.15">
      <c r="A47" s="75"/>
      <c r="B47" s="75"/>
      <c r="C47" s="75"/>
      <c r="D47" s="75"/>
      <c r="E47" s="75"/>
      <c r="F47" s="75"/>
      <c r="G47" s="75"/>
      <c r="H47" s="75"/>
      <c r="I47" s="75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</row>
    <row r="48" spans="1:54" ht="20.100000000000001" customHeight="1" x14ac:dyDescent="0.15">
      <c r="A48" s="1" t="s">
        <v>13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54" x14ac:dyDescent="0.15">
      <c r="A49" s="74" t="s">
        <v>16</v>
      </c>
      <c r="B49" s="74"/>
      <c r="C49" s="74"/>
      <c r="D49" s="74"/>
      <c r="E49" s="74"/>
      <c r="F49" s="74"/>
      <c r="G49" s="74"/>
      <c r="H49" s="74"/>
      <c r="I49" s="74"/>
      <c r="J49" s="74" t="s">
        <v>17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 t="s">
        <v>18</v>
      </c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 t="s">
        <v>21</v>
      </c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</row>
    <row r="50" spans="1:54" x14ac:dyDescent="0.1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</row>
    <row r="51" spans="1:54" ht="9.9499999999999993" customHeight="1" x14ac:dyDescent="0.15">
      <c r="A51" s="76" t="s">
        <v>19</v>
      </c>
      <c r="B51" s="76"/>
      <c r="C51" s="76"/>
      <c r="D51" s="76"/>
      <c r="E51" s="76"/>
      <c r="F51" s="76"/>
      <c r="G51" s="76"/>
      <c r="H51" s="76"/>
      <c r="I51" s="76"/>
      <c r="J51" s="77">
        <f>介護費負担_軽減額_１+食費_軽減額_１+居住費_軽減額_１</f>
        <v>0</v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>
        <f>IFERROR(Y18+Y29+Y40,"")</f>
        <v>0</v>
      </c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>
        <f>IFERROR(AN18+AN29+AN40,"")</f>
        <v>0</v>
      </c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</row>
    <row r="52" spans="1:54" ht="9.9499999999999993" customHeight="1" x14ac:dyDescent="0.15">
      <c r="A52" s="73"/>
      <c r="B52" s="73"/>
      <c r="C52" s="73"/>
      <c r="D52" s="73"/>
      <c r="E52" s="73"/>
      <c r="F52" s="73"/>
      <c r="G52" s="73"/>
      <c r="H52" s="73"/>
      <c r="I52" s="73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</row>
    <row r="53" spans="1:54" ht="9.9499999999999993" customHeight="1" x14ac:dyDescent="0.15">
      <c r="A53" s="73" t="str">
        <f>IF(ISBLANK(総括表_区市町村名２),"",総括表_区市町村名２)</f>
        <v/>
      </c>
      <c r="B53" s="73"/>
      <c r="C53" s="73"/>
      <c r="D53" s="73"/>
      <c r="E53" s="73"/>
      <c r="F53" s="73"/>
      <c r="G53" s="73"/>
      <c r="H53" s="73"/>
      <c r="I53" s="73"/>
      <c r="J53" s="67" t="str">
        <f>IF(ISBLANK(総括表_区市町村名２),"",介護費負担_軽減額_２+食費_軽減額_２+居住費_軽減額_２)</f>
        <v/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 t="str">
        <f>IFERROR(Y20+Y31+Y42,"")</f>
        <v/>
      </c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 t="str">
        <f>IFERROR(AN20+AN31+AN42,"")</f>
        <v/>
      </c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</row>
    <row r="54" spans="1:54" ht="9.9499999999999993" customHeight="1" x14ac:dyDescent="0.15">
      <c r="A54" s="73"/>
      <c r="B54" s="73"/>
      <c r="C54" s="73"/>
      <c r="D54" s="73"/>
      <c r="E54" s="73"/>
      <c r="F54" s="73"/>
      <c r="G54" s="73"/>
      <c r="H54" s="73"/>
      <c r="I54" s="73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</row>
    <row r="55" spans="1:54" ht="9.9499999999999993" customHeight="1" x14ac:dyDescent="0.15">
      <c r="A55" s="73" t="str">
        <f>IF(ISBLANK(総括表_区市町村名３),"",総括表_区市町村名３)</f>
        <v/>
      </c>
      <c r="B55" s="73"/>
      <c r="C55" s="73"/>
      <c r="D55" s="73"/>
      <c r="E55" s="73"/>
      <c r="F55" s="73"/>
      <c r="G55" s="73"/>
      <c r="H55" s="73"/>
      <c r="I55" s="73"/>
      <c r="J55" s="67" t="str">
        <f>IF(ISBLANK(総括表_区市町村名３),"",介護費負担_軽減額_３+食費_軽減額_３+居住費_軽減額_３)</f>
        <v/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 t="str">
        <f>IFERROR(Y22+Y33+Y44,"")</f>
        <v/>
      </c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 t="str">
        <f>IFERROR(AN22+AN33+AN44,"")</f>
        <v/>
      </c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</row>
    <row r="56" spans="1:54" ht="9.9499999999999993" customHeight="1" x14ac:dyDescent="0.15">
      <c r="A56" s="75"/>
      <c r="B56" s="75"/>
      <c r="C56" s="75"/>
      <c r="D56" s="75"/>
      <c r="E56" s="75"/>
      <c r="F56" s="75"/>
      <c r="G56" s="75"/>
      <c r="H56" s="75"/>
      <c r="I56" s="75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</row>
    <row r="57" spans="1:54" ht="9.9499999999999993" customHeight="1" x14ac:dyDescent="0.15">
      <c r="A57" s="76" t="s">
        <v>20</v>
      </c>
      <c r="B57" s="76"/>
      <c r="C57" s="76"/>
      <c r="D57" s="76"/>
      <c r="E57" s="76"/>
      <c r="F57" s="76"/>
      <c r="G57" s="76"/>
      <c r="H57" s="76"/>
      <c r="I57" s="76"/>
      <c r="J57" s="77">
        <f>SUM(J51:X56)</f>
        <v>0</v>
      </c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>
        <f>SUM(Y51:AM56)</f>
        <v>0</v>
      </c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>
        <f>SUM(AN51:BB56)</f>
        <v>0</v>
      </c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</row>
    <row r="58" spans="1:54" ht="9.9499999999999993" customHeight="1" x14ac:dyDescent="0.15">
      <c r="A58" s="75"/>
      <c r="B58" s="75"/>
      <c r="C58" s="75"/>
      <c r="D58" s="75"/>
      <c r="E58" s="75"/>
      <c r="F58" s="75"/>
      <c r="G58" s="75"/>
      <c r="H58" s="75"/>
      <c r="I58" s="75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</row>
    <row r="59" spans="1:54" ht="20.100000000000001" customHeight="1" x14ac:dyDescent="0.15">
      <c r="A59" s="1" t="s">
        <v>71</v>
      </c>
    </row>
    <row r="60" spans="1:54" ht="14.25" customHeight="1" x14ac:dyDescent="0.15">
      <c r="A60" s="91" t="s">
        <v>6</v>
      </c>
      <c r="B60" s="91"/>
      <c r="C60" s="91"/>
      <c r="D60" s="91"/>
      <c r="E60" s="91"/>
      <c r="F60" s="91"/>
      <c r="G60" s="91"/>
      <c r="H60" s="91"/>
      <c r="I60" s="91" t="s">
        <v>7</v>
      </c>
      <c r="J60" s="91"/>
      <c r="K60" s="91"/>
      <c r="L60" s="91"/>
      <c r="M60" s="91"/>
      <c r="N60" s="99" t="s">
        <v>8</v>
      </c>
      <c r="O60" s="99"/>
      <c r="P60" s="99"/>
      <c r="Q60" s="99"/>
      <c r="R60" s="99"/>
      <c r="S60" s="99"/>
      <c r="T60" s="99"/>
      <c r="U60" s="99"/>
      <c r="V60" s="99"/>
      <c r="W60" s="91" t="s">
        <v>21</v>
      </c>
      <c r="X60" s="91"/>
      <c r="Y60" s="91"/>
      <c r="Z60" s="91"/>
      <c r="AA60" s="91"/>
      <c r="AB60" s="91"/>
      <c r="AC60" s="91"/>
      <c r="AD60" s="91"/>
      <c r="AE60" s="91"/>
      <c r="AF60" s="91" t="s">
        <v>7</v>
      </c>
      <c r="AG60" s="91"/>
      <c r="AH60" s="91"/>
      <c r="AI60" s="91"/>
      <c r="AJ60" s="91"/>
      <c r="AK60" s="99" t="s">
        <v>22</v>
      </c>
      <c r="AL60" s="91"/>
      <c r="AM60" s="91"/>
      <c r="AN60" s="91"/>
      <c r="AO60" s="91"/>
      <c r="AP60" s="91"/>
      <c r="AQ60" s="91"/>
      <c r="AR60" s="91"/>
      <c r="AS60" s="91"/>
      <c r="AT60" s="91" t="s">
        <v>9</v>
      </c>
      <c r="AU60" s="91"/>
      <c r="AV60" s="91"/>
      <c r="AW60" s="91"/>
      <c r="AX60" s="91"/>
      <c r="AY60" s="91"/>
      <c r="AZ60" s="91"/>
      <c r="BA60" s="91"/>
      <c r="BB60" s="91"/>
    </row>
    <row r="61" spans="1:54" x14ac:dyDescent="0.1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9"/>
      <c r="O61" s="99"/>
      <c r="P61" s="99"/>
      <c r="Q61" s="99"/>
      <c r="R61" s="99"/>
      <c r="S61" s="99"/>
      <c r="T61" s="99"/>
      <c r="U61" s="99"/>
      <c r="V61" s="99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</row>
    <row r="62" spans="1:54" x14ac:dyDescent="0.1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9"/>
      <c r="O62" s="99"/>
      <c r="P62" s="99"/>
      <c r="Q62" s="99"/>
      <c r="R62" s="99"/>
      <c r="S62" s="99"/>
      <c r="T62" s="99"/>
      <c r="U62" s="99"/>
      <c r="V62" s="99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</row>
    <row r="63" spans="1:54" x14ac:dyDescent="0.15">
      <c r="A63" s="100">
        <f>Y51</f>
        <v>0</v>
      </c>
      <c r="B63" s="100"/>
      <c r="C63" s="100"/>
      <c r="D63" s="100"/>
      <c r="E63" s="100"/>
      <c r="F63" s="100"/>
      <c r="G63" s="100"/>
      <c r="H63" s="100"/>
      <c r="I63" s="98">
        <v>0.5</v>
      </c>
      <c r="J63" s="98"/>
      <c r="K63" s="98"/>
      <c r="L63" s="98"/>
      <c r="M63" s="98"/>
      <c r="N63" s="100">
        <f>IFERROR(ROUNDDOWN(A63*I63,0),0)</f>
        <v>0</v>
      </c>
      <c r="O63" s="100"/>
      <c r="P63" s="100"/>
      <c r="Q63" s="100"/>
      <c r="R63" s="100"/>
      <c r="S63" s="100"/>
      <c r="T63" s="100"/>
      <c r="U63" s="100"/>
      <c r="V63" s="100"/>
      <c r="W63" s="100">
        <f>AN51</f>
        <v>0</v>
      </c>
      <c r="X63" s="100"/>
      <c r="Y63" s="100"/>
      <c r="Z63" s="100"/>
      <c r="AA63" s="100"/>
      <c r="AB63" s="100"/>
      <c r="AC63" s="100"/>
      <c r="AD63" s="100"/>
      <c r="AE63" s="100"/>
      <c r="AF63" s="98">
        <v>0.5</v>
      </c>
      <c r="AG63" s="98"/>
      <c r="AH63" s="98"/>
      <c r="AI63" s="98"/>
      <c r="AJ63" s="98"/>
      <c r="AK63" s="100">
        <f>IFERROR(ROUNDDOWN(W63*AF63,0),0)</f>
        <v>0</v>
      </c>
      <c r="AL63" s="100"/>
      <c r="AM63" s="100"/>
      <c r="AN63" s="100"/>
      <c r="AO63" s="100"/>
      <c r="AP63" s="100"/>
      <c r="AQ63" s="100"/>
      <c r="AR63" s="100"/>
      <c r="AS63" s="100"/>
      <c r="AT63" s="100">
        <f>N63+AK63</f>
        <v>0</v>
      </c>
      <c r="AU63" s="100"/>
      <c r="AV63" s="100"/>
      <c r="AW63" s="100"/>
      <c r="AX63" s="100"/>
      <c r="AY63" s="100"/>
      <c r="AZ63" s="100"/>
      <c r="BA63" s="100"/>
      <c r="BB63" s="100"/>
    </row>
    <row r="64" spans="1:54" x14ac:dyDescent="0.15">
      <c r="A64" s="100"/>
      <c r="B64" s="100"/>
      <c r="C64" s="100"/>
      <c r="D64" s="100"/>
      <c r="E64" s="100"/>
      <c r="F64" s="100"/>
      <c r="G64" s="100"/>
      <c r="H64" s="100"/>
      <c r="I64" s="98"/>
      <c r="J64" s="98"/>
      <c r="K64" s="98"/>
      <c r="L64" s="98"/>
      <c r="M64" s="98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98"/>
      <c r="AG64" s="98"/>
      <c r="AH64" s="98"/>
      <c r="AI64" s="98"/>
      <c r="AJ64" s="98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</row>
    <row r="65" spans="1:54" x14ac:dyDescent="0.15">
      <c r="A65" s="100"/>
      <c r="B65" s="100"/>
      <c r="C65" s="100"/>
      <c r="D65" s="100"/>
      <c r="E65" s="100"/>
      <c r="F65" s="100"/>
      <c r="G65" s="100"/>
      <c r="H65" s="100"/>
      <c r="I65" s="98"/>
      <c r="J65" s="98"/>
      <c r="K65" s="98"/>
      <c r="L65" s="98"/>
      <c r="M65" s="98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98"/>
      <c r="AG65" s="98"/>
      <c r="AH65" s="98"/>
      <c r="AI65" s="98"/>
      <c r="AJ65" s="98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</row>
  </sheetData>
  <sheetProtection sheet="1" objects="1" scenarios="1"/>
  <mergeCells count="116">
    <mergeCell ref="A55:I56"/>
    <mergeCell ref="J55:X56"/>
    <mergeCell ref="Y49:AM50"/>
    <mergeCell ref="AN49:BB50"/>
    <mergeCell ref="A53:I54"/>
    <mergeCell ref="J53:X54"/>
    <mergeCell ref="Y53:AM54"/>
    <mergeCell ref="AF60:AJ62"/>
    <mergeCell ref="AF63:AJ65"/>
    <mergeCell ref="AK60:AS62"/>
    <mergeCell ref="AK63:AS65"/>
    <mergeCell ref="W63:AE65"/>
    <mergeCell ref="A57:I58"/>
    <mergeCell ref="J57:X58"/>
    <mergeCell ref="Y57:AM58"/>
    <mergeCell ref="AN57:BB58"/>
    <mergeCell ref="A60:H62"/>
    <mergeCell ref="A63:H65"/>
    <mergeCell ref="I60:M62"/>
    <mergeCell ref="I63:M65"/>
    <mergeCell ref="N60:V62"/>
    <mergeCell ref="N63:V65"/>
    <mergeCell ref="AT63:BB65"/>
    <mergeCell ref="W60:AE62"/>
    <mergeCell ref="AT60:BB62"/>
    <mergeCell ref="AN53:BB54"/>
    <mergeCell ref="Y55:AM56"/>
    <mergeCell ref="AN55:BB56"/>
    <mergeCell ref="A40:I41"/>
    <mergeCell ref="J40:X41"/>
    <mergeCell ref="Y40:AM41"/>
    <mergeCell ref="AN40:BB41"/>
    <mergeCell ref="A42:I43"/>
    <mergeCell ref="J42:X43"/>
    <mergeCell ref="Y42:AM43"/>
    <mergeCell ref="AN42:BB43"/>
    <mergeCell ref="A51:I52"/>
    <mergeCell ref="J51:X52"/>
    <mergeCell ref="Y51:AM52"/>
    <mergeCell ref="AN51:BB52"/>
    <mergeCell ref="A44:I45"/>
    <mergeCell ref="J44:X45"/>
    <mergeCell ref="Y44:AM45"/>
    <mergeCell ref="AN44:BB45"/>
    <mergeCell ref="A46:I47"/>
    <mergeCell ref="J46:X47"/>
    <mergeCell ref="Y46:AM47"/>
    <mergeCell ref="AN46:BB47"/>
    <mergeCell ref="A49:I50"/>
    <mergeCell ref="J49:X50"/>
    <mergeCell ref="A35:I36"/>
    <mergeCell ref="J35:X36"/>
    <mergeCell ref="Y35:AM36"/>
    <mergeCell ref="AN35:BB36"/>
    <mergeCell ref="A38:I39"/>
    <mergeCell ref="J38:X39"/>
    <mergeCell ref="Y38:AM39"/>
    <mergeCell ref="AN38:BB39"/>
    <mergeCell ref="A31:I32"/>
    <mergeCell ref="J31:X32"/>
    <mergeCell ref="Y31:AM32"/>
    <mergeCell ref="AN31:BB32"/>
    <mergeCell ref="A33:I34"/>
    <mergeCell ref="J33:X34"/>
    <mergeCell ref="Y33:AM34"/>
    <mergeCell ref="AN33:BB34"/>
    <mergeCell ref="AB12:AJ13"/>
    <mergeCell ref="AK12:AS13"/>
    <mergeCell ref="AT12:BB13"/>
    <mergeCell ref="A27:I28"/>
    <mergeCell ref="J27:X28"/>
    <mergeCell ref="Y27:AM28"/>
    <mergeCell ref="AN27:BB28"/>
    <mergeCell ref="A29:I30"/>
    <mergeCell ref="J29:X30"/>
    <mergeCell ref="Y29:AM30"/>
    <mergeCell ref="AN29:BB30"/>
    <mergeCell ref="A24:I25"/>
    <mergeCell ref="J24:X25"/>
    <mergeCell ref="Y24:AM25"/>
    <mergeCell ref="AN24:BB25"/>
    <mergeCell ref="A22:I23"/>
    <mergeCell ref="A1:BB2"/>
    <mergeCell ref="A8:R9"/>
    <mergeCell ref="S8:AJ9"/>
    <mergeCell ref="AK8:BB9"/>
    <mergeCell ref="A10:I11"/>
    <mergeCell ref="J10:R11"/>
    <mergeCell ref="S10:AA11"/>
    <mergeCell ref="AB10:AJ11"/>
    <mergeCell ref="AK10:AS11"/>
    <mergeCell ref="AT10:BB11"/>
    <mergeCell ref="J5:AH6"/>
    <mergeCell ref="A5:I6"/>
    <mergeCell ref="J22:X23"/>
    <mergeCell ref="Y22:AM23"/>
    <mergeCell ref="AN22:BB23"/>
    <mergeCell ref="A3:F4"/>
    <mergeCell ref="G3:Z4"/>
    <mergeCell ref="AC3:AH4"/>
    <mergeCell ref="AI3:BB4"/>
    <mergeCell ref="A20:I21"/>
    <mergeCell ref="J20:X21"/>
    <mergeCell ref="Y20:AM21"/>
    <mergeCell ref="AN20:BB21"/>
    <mergeCell ref="A16:I17"/>
    <mergeCell ref="J16:X17"/>
    <mergeCell ref="Y16:AM17"/>
    <mergeCell ref="AN16:BB17"/>
    <mergeCell ref="A18:I19"/>
    <mergeCell ref="J18:X19"/>
    <mergeCell ref="Y18:AM19"/>
    <mergeCell ref="AN18:BB19"/>
    <mergeCell ref="A12:I13"/>
    <mergeCell ref="J12:R13"/>
    <mergeCell ref="S12:AA13"/>
  </mergeCells>
  <phoneticPr fontId="1"/>
  <dataValidations count="1">
    <dataValidation imeMode="off" allowBlank="1" showInputMessage="1" showErrorMessage="1" sqref="AK63:BB65 J18:BB25 J29:BB36 A12:BB13 J40:BB47 A63:H65 N63:AE65 J51:BB58"/>
  </dataValidations>
  <printOptions horizontalCentered="1"/>
  <pageMargins left="0.11811023622047245" right="0.11811023622047245" top="0.6692913385826772" bottom="0.669291338582677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7"/>
  <sheetViews>
    <sheetView zoomScaleNormal="100" workbookViewId="0">
      <selection activeCell="A9" sqref="A9:H10"/>
    </sheetView>
  </sheetViews>
  <sheetFormatPr defaultRowHeight="14.25" x14ac:dyDescent="0.15"/>
  <cols>
    <col min="1" max="94" width="1.875" style="9" customWidth="1"/>
    <col min="95" max="16384" width="9" style="9"/>
  </cols>
  <sheetData>
    <row r="1" spans="1:62" ht="9" customHeight="1" x14ac:dyDescent="0.15">
      <c r="A1" s="103" t="s">
        <v>3</v>
      </c>
      <c r="B1" s="103"/>
      <c r="C1" s="103"/>
      <c r="D1" s="103"/>
      <c r="E1" s="103"/>
      <c r="F1" s="103"/>
      <c r="G1" s="103"/>
      <c r="H1" s="103"/>
      <c r="I1" s="103" t="s">
        <v>15</v>
      </c>
      <c r="J1" s="103"/>
      <c r="K1" s="103"/>
      <c r="L1" s="103"/>
      <c r="M1" s="103"/>
      <c r="N1" s="103"/>
      <c r="O1" s="103"/>
      <c r="P1" s="103" t="s">
        <v>58</v>
      </c>
      <c r="Q1" s="103"/>
      <c r="R1" s="103"/>
      <c r="S1" s="103"/>
      <c r="T1" s="103"/>
      <c r="U1" s="103"/>
      <c r="V1" s="103"/>
      <c r="W1" s="103"/>
      <c r="X1" s="103"/>
      <c r="Y1" s="103"/>
      <c r="Z1" s="103" t="s">
        <v>59</v>
      </c>
      <c r="AA1" s="103"/>
      <c r="AB1" s="103"/>
      <c r="AC1" s="103"/>
      <c r="AD1" s="103"/>
      <c r="AE1" s="103"/>
    </row>
    <row r="2" spans="1:62" ht="9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62" ht="9" customHeight="1" x14ac:dyDescent="0.15">
      <c r="A3" s="103"/>
      <c r="B3" s="103"/>
      <c r="C3" s="103"/>
      <c r="D3" s="103"/>
      <c r="E3" s="103"/>
      <c r="F3" s="103"/>
      <c r="G3" s="103"/>
      <c r="H3" s="103"/>
      <c r="I3" s="101">
        <f>MIN(介護費負担_１パーセント相当額,介護費負担_軽減額_合計)</f>
        <v>0</v>
      </c>
      <c r="J3" s="101"/>
      <c r="K3" s="101"/>
      <c r="L3" s="101"/>
      <c r="M3" s="101"/>
      <c r="N3" s="101"/>
      <c r="O3" s="101"/>
      <c r="P3" s="101">
        <f>P7+P9+P11</f>
        <v>0</v>
      </c>
      <c r="Q3" s="101"/>
      <c r="R3" s="101"/>
      <c r="S3" s="101"/>
      <c r="T3" s="101"/>
      <c r="U3" s="101"/>
      <c r="V3" s="101"/>
      <c r="W3" s="101"/>
      <c r="X3" s="101"/>
      <c r="Y3" s="101"/>
      <c r="Z3" s="101">
        <f>I3-P3</f>
        <v>0</v>
      </c>
      <c r="AA3" s="101"/>
      <c r="AB3" s="101"/>
      <c r="AC3" s="101"/>
      <c r="AD3" s="101"/>
      <c r="AE3" s="101"/>
    </row>
    <row r="4" spans="1:62" ht="9" customHeight="1" x14ac:dyDescent="0.15">
      <c r="A4" s="104"/>
      <c r="B4" s="104"/>
      <c r="C4" s="104"/>
      <c r="D4" s="104"/>
      <c r="E4" s="104"/>
      <c r="F4" s="104"/>
      <c r="G4" s="104"/>
      <c r="H4" s="104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62" ht="9" customHeight="1" x14ac:dyDescent="0.15">
      <c r="A5" s="103" t="s">
        <v>60</v>
      </c>
      <c r="B5" s="103"/>
      <c r="C5" s="103"/>
      <c r="D5" s="103"/>
      <c r="E5" s="103"/>
      <c r="F5" s="103"/>
      <c r="G5" s="103"/>
      <c r="H5" s="103"/>
      <c r="I5" s="103" t="s">
        <v>6</v>
      </c>
      <c r="J5" s="103"/>
      <c r="K5" s="103"/>
      <c r="L5" s="103"/>
      <c r="M5" s="103"/>
      <c r="N5" s="103"/>
      <c r="O5" s="103"/>
      <c r="P5" s="103" t="s">
        <v>61</v>
      </c>
      <c r="Q5" s="103"/>
      <c r="R5" s="103"/>
      <c r="S5" s="103"/>
      <c r="T5" s="103"/>
      <c r="U5" s="103"/>
      <c r="V5" s="103"/>
      <c r="W5" s="103"/>
      <c r="X5" s="103"/>
      <c r="Y5" s="103"/>
      <c r="Z5" s="103" t="s">
        <v>62</v>
      </c>
      <c r="AA5" s="103"/>
      <c r="AB5" s="103"/>
      <c r="AC5" s="103"/>
      <c r="AD5" s="103"/>
      <c r="AE5" s="103"/>
      <c r="AF5" s="103"/>
      <c r="AG5" s="103"/>
      <c r="AH5" s="103"/>
      <c r="AI5" s="103" t="s">
        <v>63</v>
      </c>
      <c r="AJ5" s="103"/>
      <c r="AK5" s="103"/>
      <c r="AL5" s="103"/>
      <c r="AM5" s="103"/>
      <c r="AN5" s="103"/>
      <c r="AO5" s="103"/>
      <c r="AP5" s="103"/>
      <c r="AQ5" s="103"/>
      <c r="AR5" s="103"/>
      <c r="AS5" s="103" t="s">
        <v>64</v>
      </c>
      <c r="AT5" s="103"/>
      <c r="AU5" s="103"/>
      <c r="AV5" s="103"/>
      <c r="AW5" s="103"/>
      <c r="AX5" s="103"/>
      <c r="AY5" s="103"/>
      <c r="AZ5" s="103"/>
      <c r="BA5" s="103"/>
      <c r="BB5" s="103" t="s">
        <v>65</v>
      </c>
      <c r="BC5" s="103"/>
      <c r="BD5" s="103"/>
      <c r="BE5" s="103"/>
      <c r="BF5" s="103"/>
      <c r="BG5" s="103"/>
      <c r="BH5" s="103"/>
      <c r="BI5" s="103"/>
      <c r="BJ5" s="103"/>
    </row>
    <row r="6" spans="1:62" ht="9" customHeight="1" x14ac:dyDescent="0.1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</row>
    <row r="7" spans="1:62" ht="9" customHeight="1" x14ac:dyDescent="0.15">
      <c r="A7" s="103" t="s">
        <v>19</v>
      </c>
      <c r="B7" s="103"/>
      <c r="C7" s="103"/>
      <c r="D7" s="103"/>
      <c r="E7" s="103"/>
      <c r="F7" s="103"/>
      <c r="G7" s="103"/>
      <c r="H7" s="103"/>
      <c r="I7" s="102">
        <f>IFERROR($I$3*(介護費負担_軽減額_１/介護費負担_軽減額_合計),0)</f>
        <v>0</v>
      </c>
      <c r="J7" s="102"/>
      <c r="K7" s="102"/>
      <c r="L7" s="102"/>
      <c r="M7" s="102"/>
      <c r="N7" s="102"/>
      <c r="O7" s="102"/>
      <c r="P7" s="101">
        <f>IFERROR(ROUNDDOWN($I$3*(介護費負担_軽減額_１/介護費負担_軽減額_合計),0),0)</f>
        <v>0</v>
      </c>
      <c r="Q7" s="101"/>
      <c r="R7" s="101"/>
      <c r="S7" s="101"/>
      <c r="T7" s="101"/>
      <c r="U7" s="101"/>
      <c r="V7" s="101"/>
      <c r="W7" s="101"/>
      <c r="X7" s="101"/>
      <c r="Y7" s="101"/>
      <c r="Z7" s="102">
        <f>I7-P7</f>
        <v>0</v>
      </c>
      <c r="AA7" s="102"/>
      <c r="AB7" s="102"/>
      <c r="AC7" s="102"/>
      <c r="AD7" s="102"/>
      <c r="AE7" s="102"/>
      <c r="AF7" s="102"/>
      <c r="AG7" s="102"/>
      <c r="AH7" s="102"/>
      <c r="AI7" s="103">
        <f>_xlfn.RANK.EQ(Z7,Z7:AH12)</f>
        <v>1</v>
      </c>
      <c r="AJ7" s="103"/>
      <c r="AK7" s="103"/>
      <c r="AL7" s="103"/>
      <c r="AM7" s="103"/>
      <c r="AN7" s="103"/>
      <c r="AO7" s="103"/>
      <c r="AP7" s="103"/>
      <c r="AQ7" s="103"/>
      <c r="AR7" s="103"/>
      <c r="AS7" s="101">
        <f>IF(AI7&lt;=Z3,1,0)</f>
        <v>0</v>
      </c>
      <c r="AT7" s="101"/>
      <c r="AU7" s="101"/>
      <c r="AV7" s="101"/>
      <c r="AW7" s="101"/>
      <c r="AX7" s="101"/>
      <c r="AY7" s="101"/>
      <c r="AZ7" s="101"/>
      <c r="BA7" s="101"/>
      <c r="BB7" s="101">
        <f>P7+AS7</f>
        <v>0</v>
      </c>
      <c r="BC7" s="101"/>
      <c r="BD7" s="101"/>
      <c r="BE7" s="101"/>
      <c r="BF7" s="101"/>
      <c r="BG7" s="101"/>
      <c r="BH7" s="101"/>
      <c r="BI7" s="101"/>
      <c r="BJ7" s="101"/>
    </row>
    <row r="8" spans="1:62" ht="9" customHeight="1" x14ac:dyDescent="0.15">
      <c r="A8" s="103"/>
      <c r="B8" s="103"/>
      <c r="C8" s="103"/>
      <c r="D8" s="103"/>
      <c r="E8" s="103"/>
      <c r="F8" s="103"/>
      <c r="G8" s="103"/>
      <c r="H8" s="103"/>
      <c r="I8" s="102"/>
      <c r="J8" s="102"/>
      <c r="K8" s="102"/>
      <c r="L8" s="102"/>
      <c r="M8" s="102"/>
      <c r="N8" s="102"/>
      <c r="O8" s="102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</row>
    <row r="9" spans="1:62" ht="9" customHeight="1" x14ac:dyDescent="0.15">
      <c r="A9" s="103">
        <f>軽減調書総括表!I15</f>
        <v>0</v>
      </c>
      <c r="B9" s="103"/>
      <c r="C9" s="103"/>
      <c r="D9" s="103"/>
      <c r="E9" s="103"/>
      <c r="F9" s="103"/>
      <c r="G9" s="103"/>
      <c r="H9" s="103"/>
      <c r="I9" s="102">
        <f>IFERROR($I$3*(介護費負担_軽減額_２/介護費負担_軽減額_合計),0)</f>
        <v>0</v>
      </c>
      <c r="J9" s="102"/>
      <c r="K9" s="102"/>
      <c r="L9" s="102"/>
      <c r="M9" s="102"/>
      <c r="N9" s="102"/>
      <c r="O9" s="102"/>
      <c r="P9" s="101">
        <f>IFERROR(ROUNDDOWN($I$3*(介護費負担_軽減額_２/介護費負担_軽減額_合計),0),0)</f>
        <v>0</v>
      </c>
      <c r="Q9" s="101"/>
      <c r="R9" s="101"/>
      <c r="S9" s="101"/>
      <c r="T9" s="101"/>
      <c r="U9" s="101"/>
      <c r="V9" s="101"/>
      <c r="W9" s="101"/>
      <c r="X9" s="101"/>
      <c r="Y9" s="101"/>
      <c r="Z9" s="102">
        <f>I9-P9</f>
        <v>0</v>
      </c>
      <c r="AA9" s="102"/>
      <c r="AB9" s="102"/>
      <c r="AC9" s="102"/>
      <c r="AD9" s="102"/>
      <c r="AE9" s="102"/>
      <c r="AF9" s="102"/>
      <c r="AG9" s="102"/>
      <c r="AH9" s="102"/>
      <c r="AI9" s="103" t="str">
        <f>IF(A9=0,"",_xlfn.RANK.EQ(Z9,Z7:AH12))</f>
        <v/>
      </c>
      <c r="AJ9" s="103"/>
      <c r="AK9" s="103"/>
      <c r="AL9" s="103"/>
      <c r="AM9" s="103"/>
      <c r="AN9" s="103"/>
      <c r="AO9" s="103"/>
      <c r="AP9" s="103"/>
      <c r="AQ9" s="103"/>
      <c r="AR9" s="103"/>
      <c r="AS9" s="101">
        <f>IF(AI9&lt;=Z3,1,0)</f>
        <v>0</v>
      </c>
      <c r="AT9" s="101"/>
      <c r="AU9" s="101"/>
      <c r="AV9" s="101"/>
      <c r="AW9" s="101"/>
      <c r="AX9" s="101"/>
      <c r="AY9" s="101"/>
      <c r="AZ9" s="101"/>
      <c r="BA9" s="101"/>
      <c r="BB9" s="101">
        <f>IF(A9=0,0,P9+AS9)</f>
        <v>0</v>
      </c>
      <c r="BC9" s="101"/>
      <c r="BD9" s="101"/>
      <c r="BE9" s="101"/>
      <c r="BF9" s="101"/>
      <c r="BG9" s="101"/>
      <c r="BH9" s="101"/>
      <c r="BI9" s="101"/>
      <c r="BJ9" s="101"/>
    </row>
    <row r="10" spans="1:62" ht="9" customHeight="1" x14ac:dyDescent="0.15">
      <c r="A10" s="103"/>
      <c r="B10" s="103"/>
      <c r="C10" s="103"/>
      <c r="D10" s="103"/>
      <c r="E10" s="103"/>
      <c r="F10" s="103"/>
      <c r="G10" s="103"/>
      <c r="H10" s="103"/>
      <c r="I10" s="102"/>
      <c r="J10" s="102"/>
      <c r="K10" s="102"/>
      <c r="L10" s="102"/>
      <c r="M10" s="102"/>
      <c r="N10" s="102"/>
      <c r="O10" s="102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</row>
    <row r="11" spans="1:62" ht="9" customHeight="1" x14ac:dyDescent="0.15">
      <c r="A11" s="103">
        <f>軽減調書総括表!E23</f>
        <v>0</v>
      </c>
      <c r="B11" s="103"/>
      <c r="C11" s="103"/>
      <c r="D11" s="103"/>
      <c r="E11" s="103"/>
      <c r="F11" s="103"/>
      <c r="G11" s="103"/>
      <c r="H11" s="103"/>
      <c r="I11" s="102">
        <f>IFERROR($I$3*(介護費負担_軽減額_３/介護費負担_軽減額_合計),0)</f>
        <v>0</v>
      </c>
      <c r="J11" s="102"/>
      <c r="K11" s="102"/>
      <c r="L11" s="102"/>
      <c r="M11" s="102"/>
      <c r="N11" s="102"/>
      <c r="O11" s="102"/>
      <c r="P11" s="101">
        <f>IFERROR(ROUNDDOWN($I$3*(介護費負担_軽減額_３/介護費負担_軽減額_合計),0),0)</f>
        <v>0</v>
      </c>
      <c r="Q11" s="101"/>
      <c r="R11" s="101"/>
      <c r="S11" s="101"/>
      <c r="T11" s="101"/>
      <c r="U11" s="101"/>
      <c r="V11" s="101"/>
      <c r="W11" s="101"/>
      <c r="X11" s="101"/>
      <c r="Y11" s="101"/>
      <c r="Z11" s="102">
        <f>I11-P11</f>
        <v>0</v>
      </c>
      <c r="AA11" s="102"/>
      <c r="AB11" s="102"/>
      <c r="AC11" s="102"/>
      <c r="AD11" s="102"/>
      <c r="AE11" s="102"/>
      <c r="AF11" s="102"/>
      <c r="AG11" s="102"/>
      <c r="AH11" s="102"/>
      <c r="AI11" s="103" t="str">
        <f>IF(A11=0,"",_xlfn.RANK.EQ(Z11,Z7:AH12))</f>
        <v/>
      </c>
      <c r="AJ11" s="103"/>
      <c r="AK11" s="103"/>
      <c r="AL11" s="103"/>
      <c r="AM11" s="103"/>
      <c r="AN11" s="103"/>
      <c r="AO11" s="103"/>
      <c r="AP11" s="103"/>
      <c r="AQ11" s="103"/>
      <c r="AR11" s="103"/>
      <c r="AS11" s="101">
        <f>IF(AI11&lt;=Z3,1,0)</f>
        <v>0</v>
      </c>
      <c r="AT11" s="101"/>
      <c r="AU11" s="101"/>
      <c r="AV11" s="101"/>
      <c r="AW11" s="101"/>
      <c r="AX11" s="101"/>
      <c r="AY11" s="101"/>
      <c r="AZ11" s="101"/>
      <c r="BA11" s="101"/>
      <c r="BB11" s="101">
        <f>IF(A11=0,0,P11+AS11)</f>
        <v>0</v>
      </c>
      <c r="BC11" s="101"/>
      <c r="BD11" s="101"/>
      <c r="BE11" s="101"/>
      <c r="BF11" s="101"/>
      <c r="BG11" s="101"/>
      <c r="BH11" s="101"/>
      <c r="BI11" s="101"/>
      <c r="BJ11" s="101"/>
    </row>
    <row r="12" spans="1:62" ht="9" customHeight="1" x14ac:dyDescent="0.15">
      <c r="A12" s="103"/>
      <c r="B12" s="103"/>
      <c r="C12" s="103"/>
      <c r="D12" s="103"/>
      <c r="E12" s="103"/>
      <c r="F12" s="103"/>
      <c r="G12" s="103"/>
      <c r="H12" s="103"/>
      <c r="I12" s="102"/>
      <c r="J12" s="102"/>
      <c r="K12" s="102"/>
      <c r="L12" s="102"/>
      <c r="M12" s="102"/>
      <c r="N12" s="102"/>
      <c r="O12" s="102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</row>
    <row r="13" spans="1:62" ht="9" customHeight="1" x14ac:dyDescent="0.15"/>
    <row r="14" spans="1:62" ht="9" customHeight="1" x14ac:dyDescent="0.15">
      <c r="A14" s="103" t="s">
        <v>53</v>
      </c>
      <c r="B14" s="103"/>
      <c r="C14" s="103"/>
      <c r="D14" s="103"/>
      <c r="E14" s="103"/>
      <c r="F14" s="103"/>
      <c r="G14" s="103"/>
      <c r="H14" s="103"/>
      <c r="I14" s="103" t="s">
        <v>15</v>
      </c>
      <c r="J14" s="103"/>
      <c r="K14" s="103"/>
      <c r="L14" s="103"/>
      <c r="M14" s="103"/>
      <c r="N14" s="103"/>
      <c r="O14" s="103"/>
      <c r="P14" s="103" t="s">
        <v>58</v>
      </c>
      <c r="Q14" s="103"/>
      <c r="R14" s="103"/>
      <c r="S14" s="103"/>
      <c r="T14" s="103"/>
      <c r="U14" s="103"/>
      <c r="V14" s="103"/>
      <c r="W14" s="103"/>
      <c r="X14" s="103"/>
      <c r="Y14" s="103"/>
      <c r="Z14" s="103" t="s">
        <v>59</v>
      </c>
      <c r="AA14" s="103"/>
      <c r="AB14" s="103"/>
      <c r="AC14" s="103"/>
      <c r="AD14" s="103"/>
      <c r="AE14" s="103"/>
    </row>
    <row r="15" spans="1:62" ht="9" customHeight="1" x14ac:dyDescent="0.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62" ht="9" customHeight="1" x14ac:dyDescent="0.15">
      <c r="A16" s="103"/>
      <c r="B16" s="103"/>
      <c r="C16" s="103"/>
      <c r="D16" s="103"/>
      <c r="E16" s="103"/>
      <c r="F16" s="103"/>
      <c r="G16" s="103"/>
      <c r="H16" s="103"/>
      <c r="I16" s="101">
        <f>MIN(食費_１パーセント相当額,食費_軽減額_合計)</f>
        <v>0</v>
      </c>
      <c r="J16" s="101"/>
      <c r="K16" s="101"/>
      <c r="L16" s="101"/>
      <c r="M16" s="101"/>
      <c r="N16" s="101"/>
      <c r="O16" s="101"/>
      <c r="P16" s="101">
        <f>P20+P22+P24</f>
        <v>0</v>
      </c>
      <c r="Q16" s="101"/>
      <c r="R16" s="101"/>
      <c r="S16" s="101"/>
      <c r="T16" s="101"/>
      <c r="U16" s="101"/>
      <c r="V16" s="101"/>
      <c r="W16" s="101"/>
      <c r="X16" s="101"/>
      <c r="Y16" s="101"/>
      <c r="Z16" s="101">
        <f>I16-P16</f>
        <v>0</v>
      </c>
      <c r="AA16" s="101"/>
      <c r="AB16" s="101"/>
      <c r="AC16" s="101"/>
      <c r="AD16" s="101"/>
      <c r="AE16" s="101"/>
    </row>
    <row r="17" spans="1:62" ht="9" customHeight="1" x14ac:dyDescent="0.15">
      <c r="A17" s="104"/>
      <c r="B17" s="104"/>
      <c r="C17" s="104"/>
      <c r="D17" s="104"/>
      <c r="E17" s="104"/>
      <c r="F17" s="104"/>
      <c r="G17" s="104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1:62" ht="9" customHeight="1" x14ac:dyDescent="0.15">
      <c r="A18" s="103" t="s">
        <v>60</v>
      </c>
      <c r="B18" s="103"/>
      <c r="C18" s="103"/>
      <c r="D18" s="103"/>
      <c r="E18" s="103"/>
      <c r="F18" s="103"/>
      <c r="G18" s="103"/>
      <c r="H18" s="103"/>
      <c r="I18" s="103" t="s">
        <v>6</v>
      </c>
      <c r="J18" s="103"/>
      <c r="K18" s="103"/>
      <c r="L18" s="103"/>
      <c r="M18" s="103"/>
      <c r="N18" s="103"/>
      <c r="O18" s="103"/>
      <c r="P18" s="103" t="s">
        <v>61</v>
      </c>
      <c r="Q18" s="103"/>
      <c r="R18" s="103"/>
      <c r="S18" s="103"/>
      <c r="T18" s="103"/>
      <c r="U18" s="103"/>
      <c r="V18" s="103"/>
      <c r="W18" s="103"/>
      <c r="X18" s="103"/>
      <c r="Y18" s="103"/>
      <c r="Z18" s="103" t="s">
        <v>62</v>
      </c>
      <c r="AA18" s="103"/>
      <c r="AB18" s="103"/>
      <c r="AC18" s="103"/>
      <c r="AD18" s="103"/>
      <c r="AE18" s="103"/>
      <c r="AF18" s="103"/>
      <c r="AG18" s="103"/>
      <c r="AH18" s="103"/>
      <c r="AI18" s="103" t="s">
        <v>63</v>
      </c>
      <c r="AJ18" s="103"/>
      <c r="AK18" s="103"/>
      <c r="AL18" s="103"/>
      <c r="AM18" s="103"/>
      <c r="AN18" s="103"/>
      <c r="AO18" s="103"/>
      <c r="AP18" s="103"/>
      <c r="AQ18" s="103"/>
      <c r="AR18" s="103"/>
      <c r="AS18" s="103" t="s">
        <v>64</v>
      </c>
      <c r="AT18" s="103"/>
      <c r="AU18" s="103"/>
      <c r="AV18" s="103"/>
      <c r="AW18" s="103"/>
      <c r="AX18" s="103"/>
      <c r="AY18" s="103"/>
      <c r="AZ18" s="103"/>
      <c r="BA18" s="103"/>
      <c r="BB18" s="103" t="s">
        <v>65</v>
      </c>
      <c r="BC18" s="103"/>
      <c r="BD18" s="103"/>
      <c r="BE18" s="103"/>
      <c r="BF18" s="103"/>
      <c r="BG18" s="103"/>
      <c r="BH18" s="103"/>
      <c r="BI18" s="103"/>
      <c r="BJ18" s="103"/>
    </row>
    <row r="19" spans="1:62" ht="9" customHeight="1" x14ac:dyDescent="0.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</row>
    <row r="20" spans="1:62" ht="9" customHeight="1" x14ac:dyDescent="0.15">
      <c r="A20" s="103" t="s">
        <v>19</v>
      </c>
      <c r="B20" s="103"/>
      <c r="C20" s="103"/>
      <c r="D20" s="103"/>
      <c r="E20" s="103"/>
      <c r="F20" s="103"/>
      <c r="G20" s="103"/>
      <c r="H20" s="103"/>
      <c r="I20" s="102">
        <f>IFERROR($I$16*(食費_軽減額_１/食費_軽減額_合計),0)</f>
        <v>0</v>
      </c>
      <c r="J20" s="102"/>
      <c r="K20" s="102"/>
      <c r="L20" s="102"/>
      <c r="M20" s="102"/>
      <c r="N20" s="102"/>
      <c r="O20" s="102"/>
      <c r="P20" s="101">
        <f>IFERROR(ROUNDDOWN($I$16*(食費_軽減額_１/食費_軽減額_合計),0),0)</f>
        <v>0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2">
        <f>I20-P20</f>
        <v>0</v>
      </c>
      <c r="AA20" s="102"/>
      <c r="AB20" s="102"/>
      <c r="AC20" s="102"/>
      <c r="AD20" s="102"/>
      <c r="AE20" s="102"/>
      <c r="AF20" s="102"/>
      <c r="AG20" s="102"/>
      <c r="AH20" s="102"/>
      <c r="AI20" s="103">
        <f>_xlfn.RANK.EQ(Z20,Z20:AH25)</f>
        <v>1</v>
      </c>
      <c r="AJ20" s="103"/>
      <c r="AK20" s="103"/>
      <c r="AL20" s="103"/>
      <c r="AM20" s="103"/>
      <c r="AN20" s="103"/>
      <c r="AO20" s="103"/>
      <c r="AP20" s="103"/>
      <c r="AQ20" s="103"/>
      <c r="AR20" s="103"/>
      <c r="AS20" s="101">
        <f>IF(AI20&lt;=Z16,1,0)</f>
        <v>0</v>
      </c>
      <c r="AT20" s="101"/>
      <c r="AU20" s="101"/>
      <c r="AV20" s="101"/>
      <c r="AW20" s="101"/>
      <c r="AX20" s="101"/>
      <c r="AY20" s="101"/>
      <c r="AZ20" s="101"/>
      <c r="BA20" s="101"/>
      <c r="BB20" s="101">
        <f>P20+AS20</f>
        <v>0</v>
      </c>
      <c r="BC20" s="101"/>
      <c r="BD20" s="101"/>
      <c r="BE20" s="101"/>
      <c r="BF20" s="101"/>
      <c r="BG20" s="101"/>
      <c r="BH20" s="101"/>
      <c r="BI20" s="101"/>
      <c r="BJ20" s="101"/>
    </row>
    <row r="21" spans="1:62" ht="9" customHeight="1" x14ac:dyDescent="0.15">
      <c r="A21" s="103"/>
      <c r="B21" s="103"/>
      <c r="C21" s="103"/>
      <c r="D21" s="103"/>
      <c r="E21" s="103"/>
      <c r="F21" s="103"/>
      <c r="G21" s="103"/>
      <c r="H21" s="103"/>
      <c r="I21" s="102"/>
      <c r="J21" s="102"/>
      <c r="K21" s="102"/>
      <c r="L21" s="102"/>
      <c r="M21" s="102"/>
      <c r="N21" s="102"/>
      <c r="O21" s="102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</row>
    <row r="22" spans="1:62" ht="9" customHeight="1" x14ac:dyDescent="0.15">
      <c r="A22" s="103">
        <f>A9</f>
        <v>0</v>
      </c>
      <c r="B22" s="103"/>
      <c r="C22" s="103"/>
      <c r="D22" s="103"/>
      <c r="E22" s="103"/>
      <c r="F22" s="103"/>
      <c r="G22" s="103"/>
      <c r="H22" s="103"/>
      <c r="I22" s="102">
        <f>IFERROR($I$16*(食費_軽減額_２/食費_軽減額_合計),0)</f>
        <v>0</v>
      </c>
      <c r="J22" s="102"/>
      <c r="K22" s="102"/>
      <c r="L22" s="102"/>
      <c r="M22" s="102"/>
      <c r="N22" s="102"/>
      <c r="O22" s="102"/>
      <c r="P22" s="101">
        <f>IFERROR(ROUNDDOWN($I$16*(食費_軽減額_２/食費_軽減額_合計),0),0)</f>
        <v>0</v>
      </c>
      <c r="Q22" s="101"/>
      <c r="R22" s="101"/>
      <c r="S22" s="101"/>
      <c r="T22" s="101"/>
      <c r="U22" s="101"/>
      <c r="V22" s="101"/>
      <c r="W22" s="101"/>
      <c r="X22" s="101"/>
      <c r="Y22" s="101"/>
      <c r="Z22" s="102">
        <f>I22-P22</f>
        <v>0</v>
      </c>
      <c r="AA22" s="102"/>
      <c r="AB22" s="102"/>
      <c r="AC22" s="102"/>
      <c r="AD22" s="102"/>
      <c r="AE22" s="102"/>
      <c r="AF22" s="102"/>
      <c r="AG22" s="102"/>
      <c r="AH22" s="102"/>
      <c r="AI22" s="103" t="str">
        <f>IF(A22=0,"",_xlfn.RANK.EQ(Z22,Z20:AH25))</f>
        <v/>
      </c>
      <c r="AJ22" s="103"/>
      <c r="AK22" s="103"/>
      <c r="AL22" s="103"/>
      <c r="AM22" s="103"/>
      <c r="AN22" s="103"/>
      <c r="AO22" s="103"/>
      <c r="AP22" s="103"/>
      <c r="AQ22" s="103"/>
      <c r="AR22" s="103"/>
      <c r="AS22" s="101">
        <f>IF(AI22&lt;=Z16,1,0)</f>
        <v>0</v>
      </c>
      <c r="AT22" s="101"/>
      <c r="AU22" s="101"/>
      <c r="AV22" s="101"/>
      <c r="AW22" s="101"/>
      <c r="AX22" s="101"/>
      <c r="AY22" s="101"/>
      <c r="AZ22" s="101"/>
      <c r="BA22" s="101"/>
      <c r="BB22" s="101">
        <f>IF(A22=0,0,P22+AS22)</f>
        <v>0</v>
      </c>
      <c r="BC22" s="101"/>
      <c r="BD22" s="101"/>
      <c r="BE22" s="101"/>
      <c r="BF22" s="101"/>
      <c r="BG22" s="101"/>
      <c r="BH22" s="101"/>
      <c r="BI22" s="101"/>
      <c r="BJ22" s="101"/>
    </row>
    <row r="23" spans="1:62" ht="9" customHeight="1" x14ac:dyDescent="0.15">
      <c r="A23" s="103"/>
      <c r="B23" s="103"/>
      <c r="C23" s="103"/>
      <c r="D23" s="103"/>
      <c r="E23" s="103"/>
      <c r="F23" s="103"/>
      <c r="G23" s="103"/>
      <c r="H23" s="103"/>
      <c r="I23" s="102"/>
      <c r="J23" s="102"/>
      <c r="K23" s="102"/>
      <c r="L23" s="102"/>
      <c r="M23" s="102"/>
      <c r="N23" s="102"/>
      <c r="O23" s="102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  <c r="AA23" s="102"/>
      <c r="AB23" s="102"/>
      <c r="AC23" s="102"/>
      <c r="AD23" s="102"/>
      <c r="AE23" s="102"/>
      <c r="AF23" s="102"/>
      <c r="AG23" s="102"/>
      <c r="AH23" s="102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</row>
    <row r="24" spans="1:62" ht="9" customHeight="1" x14ac:dyDescent="0.15">
      <c r="A24" s="103">
        <f>A11</f>
        <v>0</v>
      </c>
      <c r="B24" s="103"/>
      <c r="C24" s="103"/>
      <c r="D24" s="103"/>
      <c r="E24" s="103"/>
      <c r="F24" s="103"/>
      <c r="G24" s="103"/>
      <c r="H24" s="103"/>
      <c r="I24" s="102">
        <f>IFERROR($I$16*(食費_軽減額_３/食費_軽減額_合計),0)</f>
        <v>0</v>
      </c>
      <c r="J24" s="102"/>
      <c r="K24" s="102"/>
      <c r="L24" s="102"/>
      <c r="M24" s="102"/>
      <c r="N24" s="102"/>
      <c r="O24" s="102"/>
      <c r="P24" s="101">
        <f>IFERROR(ROUNDDOWN($I$16*(食費_軽減額_３/食費_軽減額_合計),0),0)</f>
        <v>0</v>
      </c>
      <c r="Q24" s="101"/>
      <c r="R24" s="101"/>
      <c r="S24" s="101"/>
      <c r="T24" s="101"/>
      <c r="U24" s="101"/>
      <c r="V24" s="101"/>
      <c r="W24" s="101"/>
      <c r="X24" s="101"/>
      <c r="Y24" s="101"/>
      <c r="Z24" s="102">
        <f>I24-P24</f>
        <v>0</v>
      </c>
      <c r="AA24" s="102"/>
      <c r="AB24" s="102"/>
      <c r="AC24" s="102"/>
      <c r="AD24" s="102"/>
      <c r="AE24" s="102"/>
      <c r="AF24" s="102"/>
      <c r="AG24" s="102"/>
      <c r="AH24" s="102"/>
      <c r="AI24" s="103" t="str">
        <f>IF(A24=0,"",_xlfn.RANK.EQ(Z24,Z20:AH25))</f>
        <v/>
      </c>
      <c r="AJ24" s="103"/>
      <c r="AK24" s="103"/>
      <c r="AL24" s="103"/>
      <c r="AM24" s="103"/>
      <c r="AN24" s="103"/>
      <c r="AO24" s="103"/>
      <c r="AP24" s="103"/>
      <c r="AQ24" s="103"/>
      <c r="AR24" s="103"/>
      <c r="AS24" s="101">
        <f>IF(AI24&lt;=Z16,1,0)</f>
        <v>0</v>
      </c>
      <c r="AT24" s="101"/>
      <c r="AU24" s="101"/>
      <c r="AV24" s="101"/>
      <c r="AW24" s="101"/>
      <c r="AX24" s="101"/>
      <c r="AY24" s="101"/>
      <c r="AZ24" s="101"/>
      <c r="BA24" s="101"/>
      <c r="BB24" s="101">
        <f>IF(A24=0,0,P24+AS24)</f>
        <v>0</v>
      </c>
      <c r="BC24" s="101"/>
      <c r="BD24" s="101"/>
      <c r="BE24" s="101"/>
      <c r="BF24" s="101"/>
      <c r="BG24" s="101"/>
      <c r="BH24" s="101"/>
      <c r="BI24" s="101"/>
      <c r="BJ24" s="101"/>
    </row>
    <row r="25" spans="1:62" ht="9" customHeight="1" x14ac:dyDescent="0.15">
      <c r="A25" s="103"/>
      <c r="B25" s="103"/>
      <c r="C25" s="103"/>
      <c r="D25" s="103"/>
      <c r="E25" s="103"/>
      <c r="F25" s="103"/>
      <c r="G25" s="103"/>
      <c r="H25" s="103"/>
      <c r="I25" s="102"/>
      <c r="J25" s="102"/>
      <c r="K25" s="102"/>
      <c r="L25" s="102"/>
      <c r="M25" s="102"/>
      <c r="N25" s="102"/>
      <c r="O25" s="102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2"/>
      <c r="AA25" s="102"/>
      <c r="AB25" s="102"/>
      <c r="AC25" s="102"/>
      <c r="AD25" s="102"/>
      <c r="AE25" s="102"/>
      <c r="AF25" s="102"/>
      <c r="AG25" s="102"/>
      <c r="AH25" s="102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</row>
    <row r="26" spans="1:62" ht="9" customHeight="1" x14ac:dyDescent="0.15"/>
    <row r="27" spans="1:62" ht="9" customHeight="1" x14ac:dyDescent="0.15">
      <c r="A27" s="103" t="s">
        <v>66</v>
      </c>
      <c r="B27" s="103"/>
      <c r="C27" s="103"/>
      <c r="D27" s="103"/>
      <c r="E27" s="103"/>
      <c r="F27" s="103"/>
      <c r="G27" s="103"/>
      <c r="H27" s="103"/>
      <c r="I27" s="103" t="s">
        <v>15</v>
      </c>
      <c r="J27" s="103"/>
      <c r="K27" s="103"/>
      <c r="L27" s="103"/>
      <c r="M27" s="103"/>
      <c r="N27" s="103"/>
      <c r="O27" s="103"/>
      <c r="P27" s="103" t="s">
        <v>58</v>
      </c>
      <c r="Q27" s="103"/>
      <c r="R27" s="103"/>
      <c r="S27" s="103"/>
      <c r="T27" s="103"/>
      <c r="U27" s="103"/>
      <c r="V27" s="103"/>
      <c r="W27" s="103"/>
      <c r="X27" s="103"/>
      <c r="Y27" s="103"/>
      <c r="Z27" s="103" t="s">
        <v>59</v>
      </c>
      <c r="AA27" s="103"/>
      <c r="AB27" s="103"/>
      <c r="AC27" s="103"/>
      <c r="AD27" s="103"/>
      <c r="AE27" s="103"/>
    </row>
    <row r="28" spans="1:62" ht="9" customHeight="1" x14ac:dyDescent="0.1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</row>
    <row r="29" spans="1:62" ht="9" customHeight="1" x14ac:dyDescent="0.15">
      <c r="A29" s="103"/>
      <c r="B29" s="103"/>
      <c r="C29" s="103"/>
      <c r="D29" s="103"/>
      <c r="E29" s="103"/>
      <c r="F29" s="103"/>
      <c r="G29" s="103"/>
      <c r="H29" s="103"/>
      <c r="I29" s="101">
        <f>MIN(居住費_１パーセント相当額,居住費_軽減額_合計)</f>
        <v>0</v>
      </c>
      <c r="J29" s="101"/>
      <c r="K29" s="101"/>
      <c r="L29" s="101"/>
      <c r="M29" s="101"/>
      <c r="N29" s="101"/>
      <c r="O29" s="101"/>
      <c r="P29" s="101">
        <f>P33+P35+P37</f>
        <v>0</v>
      </c>
      <c r="Q29" s="101"/>
      <c r="R29" s="101"/>
      <c r="S29" s="101"/>
      <c r="T29" s="101"/>
      <c r="U29" s="101"/>
      <c r="V29" s="101"/>
      <c r="W29" s="101"/>
      <c r="X29" s="101"/>
      <c r="Y29" s="101"/>
      <c r="Z29" s="101">
        <f>I29-P29</f>
        <v>0</v>
      </c>
      <c r="AA29" s="101"/>
      <c r="AB29" s="101"/>
      <c r="AC29" s="101"/>
      <c r="AD29" s="101"/>
      <c r="AE29" s="101"/>
    </row>
    <row r="30" spans="1:62" ht="9" customHeight="1" x14ac:dyDescent="0.15">
      <c r="A30" s="104"/>
      <c r="B30" s="104"/>
      <c r="C30" s="104"/>
      <c r="D30" s="104"/>
      <c r="E30" s="104"/>
      <c r="F30" s="104"/>
      <c r="G30" s="104"/>
      <c r="H30" s="104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</row>
    <row r="31" spans="1:62" ht="9" customHeight="1" x14ac:dyDescent="0.15">
      <c r="A31" s="103" t="s">
        <v>60</v>
      </c>
      <c r="B31" s="103"/>
      <c r="C31" s="103"/>
      <c r="D31" s="103"/>
      <c r="E31" s="103"/>
      <c r="F31" s="103"/>
      <c r="G31" s="103"/>
      <c r="H31" s="103"/>
      <c r="I31" s="103" t="s">
        <v>6</v>
      </c>
      <c r="J31" s="103"/>
      <c r="K31" s="103"/>
      <c r="L31" s="103"/>
      <c r="M31" s="103"/>
      <c r="N31" s="103"/>
      <c r="O31" s="103"/>
      <c r="P31" s="103" t="s">
        <v>61</v>
      </c>
      <c r="Q31" s="103"/>
      <c r="R31" s="103"/>
      <c r="S31" s="103"/>
      <c r="T31" s="103"/>
      <c r="U31" s="103"/>
      <c r="V31" s="103"/>
      <c r="W31" s="103"/>
      <c r="X31" s="103"/>
      <c r="Y31" s="103"/>
      <c r="Z31" s="103" t="s">
        <v>62</v>
      </c>
      <c r="AA31" s="103"/>
      <c r="AB31" s="103"/>
      <c r="AC31" s="103"/>
      <c r="AD31" s="103"/>
      <c r="AE31" s="103"/>
      <c r="AF31" s="103"/>
      <c r="AG31" s="103"/>
      <c r="AH31" s="103"/>
      <c r="AI31" s="103" t="s">
        <v>63</v>
      </c>
      <c r="AJ31" s="103"/>
      <c r="AK31" s="103"/>
      <c r="AL31" s="103"/>
      <c r="AM31" s="103"/>
      <c r="AN31" s="103"/>
      <c r="AO31" s="103"/>
      <c r="AP31" s="103"/>
      <c r="AQ31" s="103"/>
      <c r="AR31" s="103"/>
      <c r="AS31" s="103" t="s">
        <v>64</v>
      </c>
      <c r="AT31" s="103"/>
      <c r="AU31" s="103"/>
      <c r="AV31" s="103"/>
      <c r="AW31" s="103"/>
      <c r="AX31" s="103"/>
      <c r="AY31" s="103"/>
      <c r="AZ31" s="103"/>
      <c r="BA31" s="103"/>
      <c r="BB31" s="103" t="s">
        <v>65</v>
      </c>
      <c r="BC31" s="103"/>
      <c r="BD31" s="103"/>
      <c r="BE31" s="103"/>
      <c r="BF31" s="103"/>
      <c r="BG31" s="103"/>
      <c r="BH31" s="103"/>
      <c r="BI31" s="103"/>
      <c r="BJ31" s="103"/>
    </row>
    <row r="32" spans="1:62" ht="9" customHeight="1" x14ac:dyDescent="0.1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</row>
    <row r="33" spans="1:62" ht="9" customHeight="1" x14ac:dyDescent="0.15">
      <c r="A33" s="103" t="s">
        <v>19</v>
      </c>
      <c r="B33" s="103"/>
      <c r="C33" s="103"/>
      <c r="D33" s="103"/>
      <c r="E33" s="103"/>
      <c r="F33" s="103"/>
      <c r="G33" s="103"/>
      <c r="H33" s="103"/>
      <c r="I33" s="102">
        <f>IFERROR($I$29*(居住費_軽減額_１/居住費_軽減額_合計),0)</f>
        <v>0</v>
      </c>
      <c r="J33" s="102"/>
      <c r="K33" s="102"/>
      <c r="L33" s="102"/>
      <c r="M33" s="102"/>
      <c r="N33" s="102"/>
      <c r="O33" s="102"/>
      <c r="P33" s="101">
        <f>IFERROR(ROUNDDOWN($I$29*(居住費_軽減額_１/居住費_軽減額_合計),0),0)</f>
        <v>0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2">
        <f>I33-P33</f>
        <v>0</v>
      </c>
      <c r="AA33" s="102"/>
      <c r="AB33" s="102"/>
      <c r="AC33" s="102"/>
      <c r="AD33" s="102"/>
      <c r="AE33" s="102"/>
      <c r="AF33" s="102"/>
      <c r="AG33" s="102"/>
      <c r="AH33" s="102"/>
      <c r="AI33" s="103">
        <f>_xlfn.RANK.EQ(Z33,Z33:AH38)</f>
        <v>1</v>
      </c>
      <c r="AJ33" s="103"/>
      <c r="AK33" s="103"/>
      <c r="AL33" s="103"/>
      <c r="AM33" s="103"/>
      <c r="AN33" s="103"/>
      <c r="AO33" s="103"/>
      <c r="AP33" s="103"/>
      <c r="AQ33" s="103"/>
      <c r="AR33" s="103"/>
      <c r="AS33" s="101">
        <f>IF(AI33&lt;=Z29,1,0)</f>
        <v>0</v>
      </c>
      <c r="AT33" s="101"/>
      <c r="AU33" s="101"/>
      <c r="AV33" s="101"/>
      <c r="AW33" s="101"/>
      <c r="AX33" s="101"/>
      <c r="AY33" s="101"/>
      <c r="AZ33" s="101"/>
      <c r="BA33" s="101"/>
      <c r="BB33" s="101">
        <f>P33+AS33</f>
        <v>0</v>
      </c>
      <c r="BC33" s="101"/>
      <c r="BD33" s="101"/>
      <c r="BE33" s="101"/>
      <c r="BF33" s="101"/>
      <c r="BG33" s="101"/>
      <c r="BH33" s="101"/>
      <c r="BI33" s="101"/>
      <c r="BJ33" s="101"/>
    </row>
    <row r="34" spans="1:62" ht="9" customHeight="1" x14ac:dyDescent="0.15">
      <c r="A34" s="103"/>
      <c r="B34" s="103"/>
      <c r="C34" s="103"/>
      <c r="D34" s="103"/>
      <c r="E34" s="103"/>
      <c r="F34" s="103"/>
      <c r="G34" s="103"/>
      <c r="H34" s="103"/>
      <c r="I34" s="102"/>
      <c r="J34" s="102"/>
      <c r="K34" s="102"/>
      <c r="L34" s="102"/>
      <c r="M34" s="102"/>
      <c r="N34" s="102"/>
      <c r="O34" s="102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/>
      <c r="AA34" s="102"/>
      <c r="AB34" s="102"/>
      <c r="AC34" s="102"/>
      <c r="AD34" s="102"/>
      <c r="AE34" s="102"/>
      <c r="AF34" s="102"/>
      <c r="AG34" s="102"/>
      <c r="AH34" s="102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</row>
    <row r="35" spans="1:62" ht="9" customHeight="1" x14ac:dyDescent="0.15">
      <c r="A35" s="103">
        <f>A9</f>
        <v>0</v>
      </c>
      <c r="B35" s="103"/>
      <c r="C35" s="103"/>
      <c r="D35" s="103"/>
      <c r="E35" s="103"/>
      <c r="F35" s="103"/>
      <c r="G35" s="103"/>
      <c r="H35" s="103"/>
      <c r="I35" s="102">
        <f>IFERROR($I$29*(居住費_軽減額_２/居住費_軽減額_合計),0)</f>
        <v>0</v>
      </c>
      <c r="J35" s="102"/>
      <c r="K35" s="102"/>
      <c r="L35" s="102"/>
      <c r="M35" s="102"/>
      <c r="N35" s="102"/>
      <c r="O35" s="102"/>
      <c r="P35" s="101">
        <f>IFERROR(ROUNDDOWN($I$29*(居住費_軽減額_２/居住費_軽減額_合計),0),0)</f>
        <v>0</v>
      </c>
      <c r="Q35" s="101"/>
      <c r="R35" s="101"/>
      <c r="S35" s="101"/>
      <c r="T35" s="101"/>
      <c r="U35" s="101"/>
      <c r="V35" s="101"/>
      <c r="W35" s="101"/>
      <c r="X35" s="101"/>
      <c r="Y35" s="101"/>
      <c r="Z35" s="102">
        <f>I35-P35</f>
        <v>0</v>
      </c>
      <c r="AA35" s="102"/>
      <c r="AB35" s="102"/>
      <c r="AC35" s="102"/>
      <c r="AD35" s="102"/>
      <c r="AE35" s="102"/>
      <c r="AF35" s="102"/>
      <c r="AG35" s="102"/>
      <c r="AH35" s="102"/>
      <c r="AI35" s="103" t="str">
        <f>IF(A35=0,"",_xlfn.RANK.EQ(Z35,Z33:AH38))</f>
        <v/>
      </c>
      <c r="AJ35" s="103"/>
      <c r="AK35" s="103"/>
      <c r="AL35" s="103"/>
      <c r="AM35" s="103"/>
      <c r="AN35" s="103"/>
      <c r="AO35" s="103"/>
      <c r="AP35" s="103"/>
      <c r="AQ35" s="103"/>
      <c r="AR35" s="103"/>
      <c r="AS35" s="101">
        <f>IF(AI35&lt;=Z29,1,0)</f>
        <v>0</v>
      </c>
      <c r="AT35" s="101"/>
      <c r="AU35" s="101"/>
      <c r="AV35" s="101"/>
      <c r="AW35" s="101"/>
      <c r="AX35" s="101"/>
      <c r="AY35" s="101"/>
      <c r="AZ35" s="101"/>
      <c r="BA35" s="101"/>
      <c r="BB35" s="101">
        <f>IF(A35=0,0,P35+AS35)</f>
        <v>0</v>
      </c>
      <c r="BC35" s="101"/>
      <c r="BD35" s="101"/>
      <c r="BE35" s="101"/>
      <c r="BF35" s="101"/>
      <c r="BG35" s="101"/>
      <c r="BH35" s="101"/>
      <c r="BI35" s="101"/>
      <c r="BJ35" s="101"/>
    </row>
    <row r="36" spans="1:62" ht="9" customHeight="1" x14ac:dyDescent="0.15">
      <c r="A36" s="103"/>
      <c r="B36" s="103"/>
      <c r="C36" s="103"/>
      <c r="D36" s="103"/>
      <c r="E36" s="103"/>
      <c r="F36" s="103"/>
      <c r="G36" s="103"/>
      <c r="H36" s="103"/>
      <c r="I36" s="102"/>
      <c r="J36" s="102"/>
      <c r="K36" s="102"/>
      <c r="L36" s="102"/>
      <c r="M36" s="102"/>
      <c r="N36" s="102"/>
      <c r="O36" s="102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2"/>
      <c r="AA36" s="102"/>
      <c r="AB36" s="102"/>
      <c r="AC36" s="102"/>
      <c r="AD36" s="102"/>
      <c r="AE36" s="102"/>
      <c r="AF36" s="102"/>
      <c r="AG36" s="102"/>
      <c r="AH36" s="102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</row>
    <row r="37" spans="1:62" ht="9" customHeight="1" x14ac:dyDescent="0.15">
      <c r="A37" s="103">
        <f>A11</f>
        <v>0</v>
      </c>
      <c r="B37" s="103"/>
      <c r="C37" s="103"/>
      <c r="D37" s="103"/>
      <c r="E37" s="103"/>
      <c r="F37" s="103"/>
      <c r="G37" s="103"/>
      <c r="H37" s="103"/>
      <c r="I37" s="102">
        <f>IFERROR($I$29*(居住費_軽減額_３/居住費_軽減額_合計),0)</f>
        <v>0</v>
      </c>
      <c r="J37" s="102"/>
      <c r="K37" s="102"/>
      <c r="L37" s="102"/>
      <c r="M37" s="102"/>
      <c r="N37" s="102"/>
      <c r="O37" s="102"/>
      <c r="P37" s="101">
        <f>IFERROR(ROUNDDOWN($I$29*(居住費_軽減額_３/居住費_軽減額_合計),0),0)</f>
        <v>0</v>
      </c>
      <c r="Q37" s="101"/>
      <c r="R37" s="101"/>
      <c r="S37" s="101"/>
      <c r="T37" s="101"/>
      <c r="U37" s="101"/>
      <c r="V37" s="101"/>
      <c r="W37" s="101"/>
      <c r="X37" s="101"/>
      <c r="Y37" s="101"/>
      <c r="Z37" s="102">
        <f>I37-P37</f>
        <v>0</v>
      </c>
      <c r="AA37" s="102"/>
      <c r="AB37" s="102"/>
      <c r="AC37" s="102"/>
      <c r="AD37" s="102"/>
      <c r="AE37" s="102"/>
      <c r="AF37" s="102"/>
      <c r="AG37" s="102"/>
      <c r="AH37" s="102"/>
      <c r="AI37" s="103" t="str">
        <f>IF(A37=0,"",_xlfn.RANK.EQ(Z37,Z33:AH38))</f>
        <v/>
      </c>
      <c r="AJ37" s="103"/>
      <c r="AK37" s="103"/>
      <c r="AL37" s="103"/>
      <c r="AM37" s="103"/>
      <c r="AN37" s="103"/>
      <c r="AO37" s="103"/>
      <c r="AP37" s="103"/>
      <c r="AQ37" s="103"/>
      <c r="AR37" s="103"/>
      <c r="AS37" s="101">
        <f>IF(AI37&lt;=Z29,1,0)</f>
        <v>0</v>
      </c>
      <c r="AT37" s="101"/>
      <c r="AU37" s="101"/>
      <c r="AV37" s="101"/>
      <c r="AW37" s="101"/>
      <c r="AX37" s="101"/>
      <c r="AY37" s="101"/>
      <c r="AZ37" s="101"/>
      <c r="BA37" s="101"/>
      <c r="BB37" s="101">
        <f>IF(A37=0,0,P37+AS37)</f>
        <v>0</v>
      </c>
      <c r="BC37" s="101"/>
      <c r="BD37" s="101"/>
      <c r="BE37" s="101"/>
      <c r="BF37" s="101"/>
      <c r="BG37" s="101"/>
      <c r="BH37" s="101"/>
      <c r="BI37" s="101"/>
      <c r="BJ37" s="101"/>
    </row>
    <row r="38" spans="1:62" ht="9" customHeight="1" x14ac:dyDescent="0.15">
      <c r="A38" s="103"/>
      <c r="B38" s="103"/>
      <c r="C38" s="103"/>
      <c r="D38" s="103"/>
      <c r="E38" s="103"/>
      <c r="F38" s="103"/>
      <c r="G38" s="103"/>
      <c r="H38" s="103"/>
      <c r="I38" s="102"/>
      <c r="J38" s="102"/>
      <c r="K38" s="102"/>
      <c r="L38" s="102"/>
      <c r="M38" s="102"/>
      <c r="N38" s="102"/>
      <c r="O38" s="102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102"/>
      <c r="AE38" s="102"/>
      <c r="AF38" s="102"/>
      <c r="AG38" s="102"/>
      <c r="AH38" s="102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</row>
    <row r="39" spans="1:62" ht="9" customHeight="1" x14ac:dyDescent="0.15"/>
    <row r="40" spans="1:62" ht="9" customHeight="1" x14ac:dyDescent="0.15"/>
    <row r="41" spans="1:62" ht="9" customHeight="1" x14ac:dyDescent="0.15"/>
    <row r="42" spans="1:62" ht="9" customHeight="1" x14ac:dyDescent="0.15"/>
    <row r="43" spans="1:62" ht="9" customHeight="1" x14ac:dyDescent="0.15"/>
    <row r="44" spans="1:62" ht="9" customHeight="1" x14ac:dyDescent="0.15"/>
    <row r="45" spans="1:62" ht="9" customHeight="1" x14ac:dyDescent="0.15"/>
    <row r="46" spans="1:62" ht="9" customHeight="1" x14ac:dyDescent="0.15"/>
    <row r="47" spans="1:62" ht="9" customHeight="1" x14ac:dyDescent="0.15"/>
    <row r="48" spans="1:62" ht="9" customHeight="1" x14ac:dyDescent="0.15"/>
    <row r="49" ht="9" customHeight="1" x14ac:dyDescent="0.15"/>
    <row r="50" ht="9" customHeight="1" x14ac:dyDescent="0.15"/>
    <row r="51" ht="9" customHeight="1" x14ac:dyDescent="0.15"/>
    <row r="52" ht="9" customHeight="1" x14ac:dyDescent="0.15"/>
    <row r="53" ht="9" customHeight="1" x14ac:dyDescent="0.15"/>
    <row r="54" ht="9" customHeight="1" x14ac:dyDescent="0.15"/>
    <row r="55" ht="9" customHeight="1" x14ac:dyDescent="0.15"/>
    <row r="56" ht="9" customHeight="1" x14ac:dyDescent="0.15"/>
    <row r="57" ht="9" customHeight="1" x14ac:dyDescent="0.15"/>
    <row r="58" ht="9" customHeight="1" x14ac:dyDescent="0.15"/>
    <row r="59" ht="9" customHeight="1" x14ac:dyDescent="0.15"/>
    <row r="60" ht="9" customHeight="1" x14ac:dyDescent="0.15"/>
    <row r="61" ht="9" customHeight="1" x14ac:dyDescent="0.15"/>
    <row r="62" ht="9" customHeight="1" x14ac:dyDescent="0.15"/>
    <row r="63" ht="9" customHeight="1" x14ac:dyDescent="0.15"/>
    <row r="64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</sheetData>
  <sheetProtection sheet="1"/>
  <mergeCells count="105">
    <mergeCell ref="I16:O17"/>
    <mergeCell ref="A1:H4"/>
    <mergeCell ref="I1:O2"/>
    <mergeCell ref="P1:Y2"/>
    <mergeCell ref="Z1:AE2"/>
    <mergeCell ref="I3:O4"/>
    <mergeCell ref="P3:Y4"/>
    <mergeCell ref="Z3:AE4"/>
    <mergeCell ref="A7:H8"/>
    <mergeCell ref="I7:O8"/>
    <mergeCell ref="P7:Y8"/>
    <mergeCell ref="Z7:AH8"/>
    <mergeCell ref="A5:H6"/>
    <mergeCell ref="I5:O6"/>
    <mergeCell ref="A11:H12"/>
    <mergeCell ref="I11:O12"/>
    <mergeCell ref="P11:Y12"/>
    <mergeCell ref="Z11:AH12"/>
    <mergeCell ref="P16:Y17"/>
    <mergeCell ref="P5:Y6"/>
    <mergeCell ref="Z5:AH6"/>
    <mergeCell ref="AI5:AR6"/>
    <mergeCell ref="AS5:BA6"/>
    <mergeCell ref="BB5:BJ6"/>
    <mergeCell ref="AI7:AR8"/>
    <mergeCell ref="AS7:BA8"/>
    <mergeCell ref="BB7:BJ8"/>
    <mergeCell ref="I9:O10"/>
    <mergeCell ref="P9:Y10"/>
    <mergeCell ref="Z9:AH10"/>
    <mergeCell ref="AI9:AR10"/>
    <mergeCell ref="AS9:BA10"/>
    <mergeCell ref="BB18:BJ19"/>
    <mergeCell ref="Z16:AE17"/>
    <mergeCell ref="BB9:BJ10"/>
    <mergeCell ref="BB20:BJ21"/>
    <mergeCell ref="A18:H19"/>
    <mergeCell ref="I18:O19"/>
    <mergeCell ref="P18:Y19"/>
    <mergeCell ref="Z18:AH19"/>
    <mergeCell ref="AI18:AR19"/>
    <mergeCell ref="AS18:BA19"/>
    <mergeCell ref="A20:H21"/>
    <mergeCell ref="I20:O21"/>
    <mergeCell ref="P20:Y21"/>
    <mergeCell ref="Z20:AH21"/>
    <mergeCell ref="AI20:AR21"/>
    <mergeCell ref="AS20:BA21"/>
    <mergeCell ref="AI11:AR12"/>
    <mergeCell ref="AS11:BA12"/>
    <mergeCell ref="BB11:BJ12"/>
    <mergeCell ref="A9:H10"/>
    <mergeCell ref="A14:H17"/>
    <mergeCell ref="I14:O15"/>
    <mergeCell ref="P14:Y15"/>
    <mergeCell ref="Z14:AE15"/>
    <mergeCell ref="A27:H30"/>
    <mergeCell ref="I27:O28"/>
    <mergeCell ref="P27:Y28"/>
    <mergeCell ref="Z27:AE28"/>
    <mergeCell ref="I29:O30"/>
    <mergeCell ref="P29:Y30"/>
    <mergeCell ref="Z29:AE30"/>
    <mergeCell ref="BB22:BJ23"/>
    <mergeCell ref="A24:H25"/>
    <mergeCell ref="I24:O25"/>
    <mergeCell ref="P24:Y25"/>
    <mergeCell ref="Z24:AH25"/>
    <mergeCell ref="AI24:AR25"/>
    <mergeCell ref="AS24:BA25"/>
    <mergeCell ref="BB24:BJ25"/>
    <mergeCell ref="A22:H23"/>
    <mergeCell ref="I22:O23"/>
    <mergeCell ref="P22:Y23"/>
    <mergeCell ref="Z22:AH23"/>
    <mergeCell ref="AI22:AR23"/>
    <mergeCell ref="AS22:BA23"/>
    <mergeCell ref="BB31:BJ32"/>
    <mergeCell ref="A33:H34"/>
    <mergeCell ref="I33:O34"/>
    <mergeCell ref="P33:Y34"/>
    <mergeCell ref="Z33:AH34"/>
    <mergeCell ref="AI33:AR34"/>
    <mergeCell ref="A31:H32"/>
    <mergeCell ref="I31:O32"/>
    <mergeCell ref="P31:Y32"/>
    <mergeCell ref="Z31:AH32"/>
    <mergeCell ref="AI31:AR32"/>
    <mergeCell ref="AS31:BA32"/>
    <mergeCell ref="AS33:BA34"/>
    <mergeCell ref="BB33:BJ34"/>
    <mergeCell ref="P35:Y36"/>
    <mergeCell ref="Z35:AH36"/>
    <mergeCell ref="AI35:AR36"/>
    <mergeCell ref="AS35:BA36"/>
    <mergeCell ref="BB35:BJ36"/>
    <mergeCell ref="BB37:BJ38"/>
    <mergeCell ref="A35:H36"/>
    <mergeCell ref="I35:O36"/>
    <mergeCell ref="A37:H38"/>
    <mergeCell ref="I37:O38"/>
    <mergeCell ref="P37:Y38"/>
    <mergeCell ref="Z37:AH38"/>
    <mergeCell ref="AI37:AR38"/>
    <mergeCell ref="AS37:BA38"/>
  </mergeCells>
  <phoneticPr fontId="1"/>
  <conditionalFormatting sqref="A9:H12">
    <cfRule type="cellIs" dxfId="2" priority="3" operator="equal">
      <formula>0</formula>
    </cfRule>
  </conditionalFormatting>
  <conditionalFormatting sqref="A22:H25">
    <cfRule type="cellIs" dxfId="1" priority="2" operator="equal">
      <formula>0</formula>
    </cfRule>
  </conditionalFormatting>
  <conditionalFormatting sqref="A35:H3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C16" sqref="C16"/>
    </sheetView>
  </sheetViews>
  <sheetFormatPr defaultRowHeight="13.5" x14ac:dyDescent="0.15"/>
  <cols>
    <col min="1" max="1" width="52.75" bestFit="1" customWidth="1"/>
  </cols>
  <sheetData>
    <row r="1" spans="1:1" ht="20.100000000000001" customHeight="1" x14ac:dyDescent="0.15">
      <c r="A1" s="5" t="s">
        <v>1</v>
      </c>
    </row>
    <row r="2" spans="1:1" ht="20.100000000000001" customHeight="1" x14ac:dyDescent="0.15">
      <c r="A2" s="8" t="s">
        <v>23</v>
      </c>
    </row>
    <row r="3" spans="1:1" ht="20.100000000000001" customHeight="1" x14ac:dyDescent="0.15">
      <c r="A3" s="6" t="s">
        <v>24</v>
      </c>
    </row>
    <row r="4" spans="1:1" ht="20.100000000000001" customHeight="1" x14ac:dyDescent="0.15">
      <c r="A4" s="6" t="s">
        <v>25</v>
      </c>
    </row>
    <row r="5" spans="1:1" ht="20.100000000000001" customHeight="1" x14ac:dyDescent="0.15">
      <c r="A5" s="6" t="s">
        <v>33</v>
      </c>
    </row>
    <row r="6" spans="1:1" ht="20.100000000000001" customHeight="1" x14ac:dyDescent="0.15">
      <c r="A6" s="6" t="s">
        <v>26</v>
      </c>
    </row>
    <row r="7" spans="1:1" ht="20.100000000000001" customHeight="1" x14ac:dyDescent="0.15">
      <c r="A7" s="6" t="s">
        <v>27</v>
      </c>
    </row>
    <row r="8" spans="1:1" ht="20.100000000000001" customHeight="1" x14ac:dyDescent="0.15">
      <c r="A8" s="6" t="s">
        <v>28</v>
      </c>
    </row>
    <row r="9" spans="1:1" ht="20.100000000000001" customHeight="1" x14ac:dyDescent="0.15">
      <c r="A9" s="6" t="s">
        <v>29</v>
      </c>
    </row>
    <row r="10" spans="1:1" ht="20.100000000000001" customHeight="1" x14ac:dyDescent="0.15">
      <c r="A10" s="6" t="s">
        <v>72</v>
      </c>
    </row>
    <row r="11" spans="1:1" ht="20.100000000000001" customHeight="1" x14ac:dyDescent="0.15">
      <c r="A11" s="6" t="s">
        <v>30</v>
      </c>
    </row>
    <row r="12" spans="1:1" ht="20.100000000000001" customHeight="1" x14ac:dyDescent="0.15">
      <c r="A12" s="6" t="s">
        <v>31</v>
      </c>
    </row>
    <row r="13" spans="1:1" ht="20.100000000000001" customHeight="1" x14ac:dyDescent="0.15">
      <c r="A13" s="6" t="s">
        <v>32</v>
      </c>
    </row>
    <row r="14" spans="1:1" ht="20.100000000000001" customHeight="1" x14ac:dyDescent="0.15">
      <c r="A14" s="7" t="s">
        <v>75</v>
      </c>
    </row>
    <row r="15" spans="1:1" x14ac:dyDescent="0.15">
      <c r="A15" t="s">
        <v>79</v>
      </c>
    </row>
    <row r="16" spans="1:1" x14ac:dyDescent="0.15">
      <c r="A16" t="s">
        <v>80</v>
      </c>
    </row>
    <row r="17" spans="1:1" x14ac:dyDescent="0.15">
      <c r="A17" t="s">
        <v>81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36</vt:i4>
      </vt:variant>
    </vt:vector>
  </HeadingPairs>
  <TitlesOfParts>
    <vt:vector size="40" baseType="lpstr">
      <vt:lpstr>軽減調書総括表</vt:lpstr>
      <vt:lpstr>補助金実績報告額算出表</vt:lpstr>
      <vt:lpstr>計算シート</vt:lpstr>
      <vt:lpstr>テーブル</vt:lpstr>
      <vt:lpstr>サービス種類テーブル</vt:lpstr>
      <vt:lpstr>介護費負担_１パーセント相当額</vt:lpstr>
      <vt:lpstr>介護費負担_軽減額_１</vt:lpstr>
      <vt:lpstr>介護費負担_軽減額_２</vt:lpstr>
      <vt:lpstr>介護費負担_軽減額_３</vt:lpstr>
      <vt:lpstr>介護費負担_軽減額_合計</vt:lpstr>
      <vt:lpstr>居住費_１パーセント相当額</vt:lpstr>
      <vt:lpstr>居住費_軽減額_１</vt:lpstr>
      <vt:lpstr>居住費_軽減額_２</vt:lpstr>
      <vt:lpstr>居住費_軽減額_３</vt:lpstr>
      <vt:lpstr>居住費_軽減額_合計</vt:lpstr>
      <vt:lpstr>計算シート_介護費負担１</vt:lpstr>
      <vt:lpstr>計算シート_介護費負担２</vt:lpstr>
      <vt:lpstr>計算シート_介護費負担３</vt:lpstr>
      <vt:lpstr>計算シート_居住費１</vt:lpstr>
      <vt:lpstr>計算シート_居住費２</vt:lpstr>
      <vt:lpstr>計算シート_居住費３</vt:lpstr>
      <vt:lpstr>計算シート_食費１</vt:lpstr>
      <vt:lpstr>計算シート_食費２</vt:lpstr>
      <vt:lpstr>計算シート_食費３</vt:lpstr>
      <vt:lpstr>食費_１パーセント相当額</vt:lpstr>
      <vt:lpstr>食費_軽減額_１</vt:lpstr>
      <vt:lpstr>食費_軽減額_２</vt:lpstr>
      <vt:lpstr>食費_軽減額_３</vt:lpstr>
      <vt:lpstr>食費_軽減額_合計</vt:lpstr>
      <vt:lpstr>総括表_介護費負担_合計１</vt:lpstr>
      <vt:lpstr>総括表_介護費負担_合計２</vt:lpstr>
      <vt:lpstr>総括表_介護費負担_合計３</vt:lpstr>
      <vt:lpstr>総括表_居住費_合計１</vt:lpstr>
      <vt:lpstr>総括表_居住費_合計２</vt:lpstr>
      <vt:lpstr>総括表_居住費_合計３</vt:lpstr>
      <vt:lpstr>総括表_区市町村名２</vt:lpstr>
      <vt:lpstr>総括表_区市町村名３</vt:lpstr>
      <vt:lpstr>総括表_食費_合計１</vt:lpstr>
      <vt:lpstr>総括表_食費_合計２</vt:lpstr>
      <vt:lpstr>総括表_食費_合計３</vt:lpstr>
    </vt:vector>
  </TitlesOfParts>
  <Company>町田市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2019-10-04T07:49:34Z</cp:lastPrinted>
  <dcterms:created xsi:type="dcterms:W3CDTF">2015-01-30T04:35:40Z</dcterms:created>
  <dcterms:modified xsi:type="dcterms:W3CDTF">2020-01-08T04:22:45Z</dcterms:modified>
</cp:coreProperties>
</file>