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7625DE28-0198-4B3D-A2C7-1B5CE7368E63}" xr6:coauthVersionLast="47" xr6:coauthVersionMax="47" xr10:uidLastSave="{00000000-0000-0000-0000-000000000000}"/>
  <bookViews>
    <workbookView xWindow="-120" yWindow="-120" windowWidth="29040" windowHeight="15720" tabRatio="665" xr2:uid="{00000000-000D-0000-FFFF-FFFF00000000}"/>
  </bookViews>
  <sheets>
    <sheet name="【記載例】居宅介護支援" sheetId="10" r:id="rId1"/>
    <sheet name="記入方法" sheetId="5" r:id="rId2"/>
    <sheet name="居宅介護支援（１枚版）" sheetId="1" r:id="rId3"/>
    <sheet name="居宅介護支援（100名）" sheetId="9" r:id="rId4"/>
    <sheet name="プルダウン・リスト" sheetId="2" r:id="rId5"/>
  </sheets>
  <definedNames>
    <definedName name="_xlnm.Print_Area" localSheetId="0">【記載例】居宅介護支援!$A$1:$BD$51</definedName>
    <definedName name="_xlnm.Print_Area" localSheetId="1">記入方法!$A$1:$O$77</definedName>
    <definedName name="_xlnm.Print_Area" localSheetId="3">'居宅介護支援（100名）'!$A$1:$BD$133</definedName>
    <definedName name="_xlnm.Print_Area" localSheetId="2">'居宅介護支援（１枚版）'!$A$1:$BD$51</definedName>
    <definedName name="_xlnm.Print_Titles" localSheetId="0">【記載例】居宅介護支援!$1:$13</definedName>
    <definedName name="_xlnm.Print_Titles" localSheetId="3">'居宅介護支援（100名）'!$1:$13</definedName>
    <definedName name="_xlnm.Print_Titles" localSheetId="2">'居宅介護支援（１枚版）'!$1:$13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<sst xmlns="http://schemas.openxmlformats.org/spreadsheetml/2006/main" count="390" uniqueCount="148">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</sst>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0" zoomScaleNormal="55" zoomScaleSheetLayoutView="7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110</v>
      </c>
      <c r="AN1" s="239"/>
      <c r="AO1" s="239"/>
      <c r="AP1" s="239"/>
      <c r="AQ1" s="239"/>
      <c r="AR1" s="239"/>
      <c r="AS1" s="239"/>
      <c r="AT1" s="239"/>
      <c r="AU1" s="239"/>
      <c r="AV1" s="239"/>
      <c r="AW1" s="239"/>
      <c r="AX1" s="239"/>
      <c r="AY1" s="239"/>
      <c r="AZ1" s="239"/>
      <c r="BA1" s="23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40">
        <v>6</v>
      </c>
      <c r="V2" s="240"/>
      <c r="W2" s="4" t="s">
        <v>16</v>
      </c>
      <c r="X2" s="241">
        <f>IF(U2=0,"",YEAR(DATE(2018+U2,1,1)))</f>
        <v>2024</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c r="A12" s="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c r="A13" s="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50000000000003" customHeight="1">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50000000000003" customHeight="1">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50000000000003" customHeight="1">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50000000000003" customHeight="1">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50000000000003" customHeight="1">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50000000000003" customHeight="1">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50000000000003" customHeight="1">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50000000000003" customHeight="1">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50000000000003" customHeight="1">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50000000000003" customHeight="1">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50000000000003" customHeight="1">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50000000000003" customHeight="1">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50000000000003" customHeight="1">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50000000000003" customHeight="1">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50000000000003" customHeight="1">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50000000000003" customHeight="1">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50000000000003" customHeight="1">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50000000000003" customHeight="1" thickBot="1">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43307086614173229" right="0.43307086614173229" top="0.43307086614173229" bottom="0.27559055118110237" header="0.31496062992125984" footer="0.27559055118110237"/>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view="pageBreakPreview" zoomScaleNormal="100" zoomScaleSheetLayoutView="100" workbookViewId="0"/>
  </sheetViews>
  <sheetFormatPr defaultColWidth="9" defaultRowHeight="18.75"/>
  <cols>
    <col min="1" max="2" width="9" style="9"/>
    <col min="3" max="3" width="44.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70" zoomScaleNormal="55" zoomScaleSheetLayoutView="7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50000000000003" customHeight="1">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31" si="22">IF($AZ$3="４週",AU14/4,IF($AZ$3="暦月",AU14/($AZ$7/7),""))</f>
        <v>0</v>
      </c>
      <c r="AX14" s="202"/>
      <c r="AY14" s="186"/>
      <c r="AZ14" s="187"/>
      <c r="BA14" s="187"/>
      <c r="BB14" s="187"/>
      <c r="BC14" s="187"/>
      <c r="BD14" s="188"/>
    </row>
    <row r="15" spans="2:57" ht="39.950000000000003" customHeight="1">
      <c r="B15" s="65">
        <f t="shared" ref="B15:B31"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50000000000003" customHeight="1">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50000000000003" customHeight="1">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50000000000003" customHeight="1">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31" si="24">IF($AZ$3="４週",SUM(P18:AQ18),IF($AZ$3="暦月",SUM(P18:AT18),""))</f>
        <v>0</v>
      </c>
      <c r="AV18" s="183"/>
      <c r="AW18" s="184">
        <f t="shared" si="22"/>
        <v>0</v>
      </c>
      <c r="AX18" s="185"/>
      <c r="AY18" s="152"/>
      <c r="AZ18" s="153"/>
      <c r="BA18" s="153"/>
      <c r="BB18" s="153"/>
      <c r="BC18" s="153"/>
      <c r="BD18" s="154"/>
    </row>
    <row r="19" spans="2:56" ht="39.950000000000003" customHeight="1">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50000000000003" customHeight="1">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50000000000003" customHeight="1">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50000000000003" customHeight="1">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50000000000003" customHeight="1">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50000000000003" customHeight="1">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50000000000003" customHeight="1">
      <c r="B25" s="65">
        <f t="shared" si="23"/>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24"/>
        <v>0</v>
      </c>
      <c r="AV25" s="183"/>
      <c r="AW25" s="184">
        <f t="shared" si="22"/>
        <v>0</v>
      </c>
      <c r="AX25" s="185"/>
      <c r="AY25" s="152"/>
      <c r="AZ25" s="153"/>
      <c r="BA25" s="153"/>
      <c r="BB25" s="153"/>
      <c r="BC25" s="153"/>
      <c r="BD25" s="154"/>
    </row>
    <row r="26" spans="2:56" ht="39.950000000000003" customHeight="1">
      <c r="B26" s="65">
        <f t="shared" si="23"/>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24"/>
        <v>0</v>
      </c>
      <c r="AV26" s="183"/>
      <c r="AW26" s="184">
        <f t="shared" si="22"/>
        <v>0</v>
      </c>
      <c r="AX26" s="185"/>
      <c r="AY26" s="152"/>
      <c r="AZ26" s="153"/>
      <c r="BA26" s="153"/>
      <c r="BB26" s="153"/>
      <c r="BC26" s="153"/>
      <c r="BD26" s="154"/>
    </row>
    <row r="27" spans="2:56" ht="39.950000000000003" customHeight="1">
      <c r="B27" s="65">
        <f t="shared" si="23"/>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24"/>
        <v>0</v>
      </c>
      <c r="AV27" s="183"/>
      <c r="AW27" s="184">
        <f t="shared" si="22"/>
        <v>0</v>
      </c>
      <c r="AX27" s="185"/>
      <c r="AY27" s="152"/>
      <c r="AZ27" s="153"/>
      <c r="BA27" s="153"/>
      <c r="BB27" s="153"/>
      <c r="BC27" s="153"/>
      <c r="BD27" s="154"/>
    </row>
    <row r="28" spans="2:56" ht="39.950000000000003" customHeight="1">
      <c r="B28" s="65">
        <f t="shared" si="23"/>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24"/>
        <v>0</v>
      </c>
      <c r="AV28" s="183"/>
      <c r="AW28" s="184">
        <f t="shared" si="22"/>
        <v>0</v>
      </c>
      <c r="AX28" s="185"/>
      <c r="AY28" s="152"/>
      <c r="AZ28" s="153"/>
      <c r="BA28" s="153"/>
      <c r="BB28" s="153"/>
      <c r="BC28" s="153"/>
      <c r="BD28" s="154"/>
    </row>
    <row r="29" spans="2:56" ht="39.950000000000003" customHeight="1">
      <c r="B29" s="65">
        <f t="shared" si="23"/>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24"/>
        <v>0</v>
      </c>
      <c r="AV29" s="183"/>
      <c r="AW29" s="184">
        <f t="shared" si="22"/>
        <v>0</v>
      </c>
      <c r="AX29" s="185"/>
      <c r="AY29" s="152"/>
      <c r="AZ29" s="153"/>
      <c r="BA29" s="153"/>
      <c r="BB29" s="153"/>
      <c r="BC29" s="153"/>
      <c r="BD29" s="154"/>
    </row>
    <row r="30" spans="2:56" ht="39.950000000000003" customHeight="1">
      <c r="B30" s="65">
        <f t="shared" si="23"/>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24"/>
        <v>0</v>
      </c>
      <c r="AV30" s="183"/>
      <c r="AW30" s="184">
        <f t="shared" si="22"/>
        <v>0</v>
      </c>
      <c r="AX30" s="185"/>
      <c r="AY30" s="152"/>
      <c r="AZ30" s="153"/>
      <c r="BA30" s="153"/>
      <c r="BB30" s="153"/>
      <c r="BC30" s="153"/>
      <c r="BD30" s="154"/>
    </row>
    <row r="31" spans="2:56" ht="39.950000000000003" customHeight="1" thickBot="1">
      <c r="B31" s="66">
        <f t="shared" si="23"/>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24"/>
        <v>0</v>
      </c>
      <c r="AV31" s="166"/>
      <c r="AW31" s="167">
        <f t="shared" si="22"/>
        <v>0</v>
      </c>
      <c r="AX31" s="168"/>
      <c r="AY31" s="169"/>
      <c r="AZ31" s="170"/>
      <c r="BA31" s="170"/>
      <c r="BB31" s="170"/>
      <c r="BC31" s="170"/>
      <c r="BD31" s="171"/>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row>
    <row r="35" spans="2:26" ht="20.25" customHeight="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row>
    <row r="36" spans="2:26" ht="20.25" customHeight="1">
      <c r="B36" s="47"/>
      <c r="C36" s="125" t="s">
        <v>3</v>
      </c>
      <c r="D36" s="127"/>
      <c r="E36" s="142">
        <f>SUMIFS($AU$14:$AV$31,$C$14:$D$31,"介護支援専門員",$E$14:$F$31,"A")</f>
        <v>0</v>
      </c>
      <c r="F36" s="143"/>
      <c r="G36" s="144">
        <f>SUMIFS($AW$14:$AX$31,$C$14:$D$31,"介護支援専門員",$E$14:$F$31,"A")</f>
        <v>0</v>
      </c>
      <c r="H36" s="145"/>
      <c r="I36" s="88"/>
      <c r="J36" s="146">
        <v>0</v>
      </c>
      <c r="K36" s="147"/>
      <c r="L36" s="146">
        <v>0</v>
      </c>
      <c r="M36" s="147"/>
      <c r="N36" s="88"/>
      <c r="O36" s="88"/>
      <c r="P36" s="146">
        <v>0</v>
      </c>
      <c r="Q36" s="147"/>
      <c r="R36" s="47"/>
      <c r="S36" s="47"/>
      <c r="T36" s="125" t="s">
        <v>4</v>
      </c>
      <c r="U36" s="127"/>
      <c r="V36" s="125" t="s">
        <v>51</v>
      </c>
      <c r="W36" s="126"/>
      <c r="X36" s="126"/>
      <c r="Y36" s="127"/>
      <c r="Z36" s="81"/>
    </row>
    <row r="37" spans="2:26" ht="20.25" customHeight="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row>
    <row r="38" spans="2:26" ht="20.25" customHeight="1">
      <c r="B38" s="47"/>
      <c r="C38" s="125" t="s">
        <v>5</v>
      </c>
      <c r="D38" s="127"/>
      <c r="E38" s="142">
        <f>SUMIFS($AU$14:$AV$31,$C$14:$D$31,"介護支援専門員",$E$14:$F$31,"C")</f>
        <v>0</v>
      </c>
      <c r="F38" s="143"/>
      <c r="G38" s="144">
        <f>SUMIFS($AW$14:$AX$31,$C$14:$D$31,"介護支援専門員",$E$14:$F$31,"C")</f>
        <v>0</v>
      </c>
      <c r="H38" s="145"/>
      <c r="I38" s="88"/>
      <c r="J38" s="146">
        <v>0</v>
      </c>
      <c r="K38" s="147"/>
      <c r="L38" s="148">
        <v>0</v>
      </c>
      <c r="M38" s="149"/>
      <c r="N38" s="88"/>
      <c r="O38" s="88"/>
      <c r="P38" s="142" t="s">
        <v>30</v>
      </c>
      <c r="Q38" s="143"/>
      <c r="R38" s="47"/>
      <c r="S38" s="47"/>
      <c r="T38" s="125" t="s">
        <v>6</v>
      </c>
      <c r="U38" s="127"/>
      <c r="V38" s="125" t="s">
        <v>69</v>
      </c>
      <c r="W38" s="126"/>
      <c r="X38" s="126"/>
      <c r="Y38" s="127"/>
      <c r="Z38" s="82"/>
    </row>
    <row r="39" spans="2:26" ht="20.25" customHeight="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row>
    <row r="40" spans="2:26" ht="20.25" customHeight="1">
      <c r="B40" s="47"/>
      <c r="C40" s="125" t="s">
        <v>27</v>
      </c>
      <c r="D40" s="127"/>
      <c r="E40" s="142">
        <f>SUM(E36:F39)</f>
        <v>0</v>
      </c>
      <c r="F40" s="143"/>
      <c r="G40" s="144">
        <f>SUM(G36:H39)</f>
        <v>0</v>
      </c>
      <c r="H40" s="145"/>
      <c r="I40" s="88"/>
      <c r="J40" s="142">
        <f>SUM(J36:K39)</f>
        <v>0</v>
      </c>
      <c r="K40" s="143"/>
      <c r="L40" s="142">
        <f>SUM(L36:M39)</f>
        <v>0</v>
      </c>
      <c r="M40" s="143"/>
      <c r="N40" s="88"/>
      <c r="O40" s="88"/>
      <c r="P40" s="142">
        <f>SUM(P36:Q37)</f>
        <v>0</v>
      </c>
      <c r="Q40" s="143"/>
      <c r="R40" s="47"/>
      <c r="S40" s="47"/>
      <c r="T40" s="47"/>
      <c r="U40" s="139"/>
      <c r="V40" s="139"/>
      <c r="W40" s="140"/>
      <c r="X40" s="14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row>
    <row r="45" spans="2:26" ht="20.25" customHeight="1">
      <c r="B45" s="47"/>
      <c r="C45" s="136">
        <f>IF($J$42="週",L40,J40)</f>
        <v>0</v>
      </c>
      <c r="D45" s="137"/>
      <c r="E45" s="137"/>
      <c r="F45" s="138"/>
      <c r="G45" s="77" t="s">
        <v>28</v>
      </c>
      <c r="H45" s="125">
        <f>IF($J$42="週",$AV$5,$AZ$5)</f>
        <v>40</v>
      </c>
      <c r="I45" s="126"/>
      <c r="J45" s="126"/>
      <c r="K45" s="127"/>
      <c r="L45" s="77" t="s">
        <v>29</v>
      </c>
      <c r="M45" s="128">
        <f>ROUNDDOWN(C45/H45,1)</f>
        <v>0</v>
      </c>
      <c r="N45" s="129"/>
      <c r="O45" s="129"/>
      <c r="P45" s="130"/>
      <c r="Q45" s="47"/>
      <c r="R45" s="47"/>
      <c r="S45" s="47"/>
      <c r="T45" s="47"/>
      <c r="U45" s="141"/>
      <c r="V45" s="141"/>
      <c r="W45" s="141"/>
      <c r="X45" s="14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row>
    <row r="50" spans="2:58" ht="20.25" customHeight="1">
      <c r="B50" s="47"/>
      <c r="C50" s="125">
        <f>P40</f>
        <v>0</v>
      </c>
      <c r="D50" s="126"/>
      <c r="E50" s="126"/>
      <c r="F50" s="127"/>
      <c r="G50" s="77" t="s">
        <v>81</v>
      </c>
      <c r="H50" s="128">
        <f>M45</f>
        <v>0</v>
      </c>
      <c r="I50" s="129"/>
      <c r="J50" s="129"/>
      <c r="K50" s="130"/>
      <c r="L50" s="77" t="s">
        <v>29</v>
      </c>
      <c r="M50" s="131">
        <f>ROUNDDOWN(C50+H50,1)</f>
        <v>0</v>
      </c>
      <c r="N50" s="132"/>
      <c r="O50" s="132"/>
      <c r="P50" s="133"/>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43307086614173229" right="0.43307086614173229" top="0.43307086614173229" bottom="0.27559055118110237" header="0.31496062992125984" footer="0.27559055118110237"/>
  <pageSetup paperSize="9" scale="4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view="pageBreakPreview" zoomScale="70" zoomScaleNormal="70" zoomScaleSheetLayoutView="7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50000000000003" customHeight="1">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50000000000003" customHeight="1">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50000000000003" customHeight="1">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50000000000003" customHeight="1">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50000000000003" customHeight="1">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50000000000003" customHeight="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50000000000003" customHeight="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50000000000003" customHeight="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50000000000003" customHeight="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50000000000003" customHeight="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50000000000003" customHeight="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50000000000003" customHeight="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50000000000003" customHeight="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50000000000003" customHeight="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50000000000003" customHeight="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50000000000003" customHeight="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50000000000003" customHeight="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50000000000003" customHeight="1">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50000000000003" customHeight="1">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50000000000003" customHeight="1">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50000000000003" customHeight="1">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50000000000003" customHeight="1">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50000000000003" customHeight="1">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50000000000003" customHeight="1">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50000000000003" customHeight="1">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50000000000003" customHeight="1">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50000000000003" customHeight="1">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50000000000003" customHeight="1">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50000000000003" customHeight="1">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50000000000003" customHeight="1">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50000000000003" customHeight="1">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50000000000003" customHeight="1">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50000000000003" customHeight="1">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50000000000003" customHeight="1">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50000000000003" customHeight="1">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50000000000003" customHeight="1">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50000000000003" customHeight="1">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50000000000003" customHeight="1">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50000000000003" customHeight="1">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50000000000003" customHeight="1">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50000000000003" customHeight="1">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50000000000003" customHeight="1">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50000000000003" customHeight="1">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50000000000003" customHeight="1">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50000000000003" customHeight="1">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50000000000003" customHeight="1">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50000000000003" customHeight="1">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50000000000003" customHeight="1">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50000000000003" customHeight="1">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50000000000003" customHeight="1">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50000000000003" customHeight="1">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50000000000003" customHeight="1">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50000000000003" customHeight="1">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50000000000003" customHeight="1">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50000000000003" customHeight="1">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50000000000003" customHeight="1">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50000000000003" customHeight="1">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50000000000003" customHeight="1">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50000000000003" customHeight="1">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50000000000003" customHeight="1">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50000000000003" customHeight="1">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50000000000003" customHeight="1">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50000000000003" customHeight="1">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50000000000003" customHeight="1">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50000000000003" customHeight="1">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50000000000003" customHeight="1">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50000000000003" customHeight="1">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50000000000003" customHeight="1">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50000000000003" customHeight="1">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50000000000003" customHeight="1">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50000000000003" customHeight="1">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50000000000003" customHeight="1">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50000000000003" customHeight="1">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50000000000003" customHeight="1">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50000000000003" customHeight="1">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50000000000003" customHeight="1">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50000000000003" customHeight="1">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50000000000003" customHeight="1">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50000000000003" customHeight="1">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50000000000003" customHeight="1">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50000000000003" customHeight="1">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50000000000003" customHeight="1">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50000000000003" customHeight="1">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50000000000003" customHeight="1">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50000000000003" customHeight="1">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50000000000003" customHeight="1">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50000000000003" customHeight="1">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50000000000003" customHeight="1">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50000000000003" customHeight="1">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50000000000003" customHeight="1">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50000000000003" customHeight="1">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50000000000003" customHeight="1">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50000000000003" customHeight="1">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50000000000003" customHeight="1">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50000000000003" customHeight="1">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50000000000003" customHeight="1">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50000000000003" customHeight="1">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50000000000003" customHeight="1">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50000000000003" customHeight="1">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50000000000003" customHeight="1" thickBot="1">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43307086614173229" right="0.43307086614173229" top="0.43307086614173229" bottom="0.27559055118110237" header="0.31496062992125984" footer="0.27559055118110237"/>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6.25" thickBot="1"/>
    <row r="15" spans="2:11" ht="26.25"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6.25"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記入方法</vt:lpstr>
      <vt:lpstr>居宅介護支援（１枚版）</vt:lpstr>
      <vt:lpstr>居宅介護支援（100名）</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2024-09-17T07:51:58Z</dcterms:created>
  <dcterms:modified xsi:type="dcterms:W3CDTF">2024-09-17T07:52:39Z</dcterms:modified>
</cp:coreProperties>
</file>