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937475BD-DE33-4E1C-A783-5971A284C53A}" xr6:coauthVersionLast="47" xr6:coauthVersionMax="47" xr10:uidLastSave="{00000000-0000-0000-0000-000000000000}"/>
  <bookViews>
    <workbookView xWindow="-120" yWindow="-120" windowWidth="29040" windowHeight="15720" tabRatio="874" xr2:uid="{00000000-000D-0000-FFFF-FFFF00000000}"/>
  </bookViews>
  <sheets>
    <sheet name="記入方法" sheetId="4" r:id="rId1"/>
    <sheet name="シフト記号表" sheetId="19" r:id="rId2"/>
    <sheet name="夜間対応型訪問介護" sheetId="20" r:id="rId3"/>
    <sheet name="プルダウン・リスト" sheetId="3" r:id="rId4"/>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シフト記号表!$B$1:$N$54</definedName>
    <definedName name="_xlnm.Print_Area" localSheetId="0">記入方法!$A$1:$Q$69</definedName>
    <definedName name="_xlnm.Print_Area" localSheetId="2">夜間対応型訪問介護!$A$1:$BK$215</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F16" i="20" l="1"/>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alcChain>
</file>

<file path=xl/sharedStrings.xml><?xml version="1.0" encoding="utf-8"?>
<sst xmlns="http://schemas.openxmlformats.org/spreadsheetml/2006/main" count="628" uniqueCount="174">
  <si>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</si>
  <si>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</si>
  <si>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</si>
  <si>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</si>
  <si>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</si>
  <si>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</si>
  <si>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</si>
  <si>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</si>
  <si>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</si>
  <si>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</si>
  <si>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</si>
  <si>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</si>
  <si>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</si>
  <si>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</si>
  <si>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</si>
  <si>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</si>
  <si>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</si>
  <si>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</si>
  <si>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</si>
  <si>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</si>
  <si>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</si>
  <si>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</si>
  <si>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</si>
  <si>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</si>
  <si>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</si>
  <si>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</si>
  <si>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</si>
  <si>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</si>
  <si>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</si>
  <si>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</si>
  <si>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</si>
  <si>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</si>
  <si>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</si>
  <si>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</si>
  <si>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</si>
  <si>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</si>
  <si>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</si>
  <si>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</si>
  <si>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</si>
  <si>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</si>
  <si>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</si>
  <si>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</si>
  <si>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</si>
  <si>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</si>
  <si>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</si>
  <si>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</si>
  <si>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</si>
  <si>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</si>
  <si>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</si>
  <si>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</si>
  <si>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</si>
  <si>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</si>
  <si>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</si>
  <si>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</si>
  <si>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</si>
  <si>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</si>
  <si>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</si>
  <si>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</si>
  <si>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</si>
  <si>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</si>
  <si>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</si>
  <si>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</si>
  <si>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</si>
  <si>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</si>
  <si>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</si>
  <si>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</si>
  <si>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</si>
  <si>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</si>
  <si>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</si>
  <si>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</si>
  <si>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</si>
  <si>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</si>
  <si>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</si>
  <si>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</si>
  <si>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</si>
  <si>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</si>
  <si>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</si>
  <si>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</si>
  <si>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</si>
  <si>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</si>
  <si>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</si>
  <si>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</si>
  <si>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</si>
  <si>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</si>
  <si>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</si>
  <si>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</si>
  <si>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</si>
  <si>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</si>
  <si>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</si>
  <si>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</si>
  <si>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</si>
  <si>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</si>
  <si>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</si>
  <si>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</si>
  <si>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</si>
  <si>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</si>
  <si>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ー</t>
    <phoneticPr fontId="2"/>
  </si>
  <si>
    <t>看護師</t>
    <rPh sb="0" eb="3">
      <t>カンゴシ</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</si>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</sst>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4" xfId="0" applyFont="1" applyFill="1" applyBorder="1" applyAlignment="1" applyProtection="1">
      <alignment horizontal="center" vertical="center"/>
      <protection locked="0"/>
    </xf>
    <xf numFmtId="0" fontId="21" fillId="5" borderId="41"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7"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9" fillId="0" borderId="0" xfId="0" applyFont="1" applyAlignment="1">
      <alignment horizontal="center" vertical="center"/>
    </xf>
    <xf numFmtId="177" fontId="8" fillId="0" borderId="50" xfId="0" applyNumberFormat="1" applyFont="1" applyBorder="1" applyAlignment="1">
      <alignment horizontal="center" vertical="center" shrinkToFit="1"/>
    </xf>
    <xf numFmtId="177" fontId="8" fillId="0" borderId="46" xfId="0" applyNumberFormat="1" applyFont="1" applyBorder="1" applyAlignment="1">
      <alignment horizontal="center" vertical="center" shrinkToFit="1"/>
    </xf>
    <xf numFmtId="177" fontId="8" fillId="0" borderId="49" xfId="0" applyNumberFormat="1" applyFont="1" applyBorder="1" applyAlignment="1">
      <alignment horizontal="center" vertical="center" shrinkToFit="1"/>
    </xf>
    <xf numFmtId="177" fontId="8" fillId="0" borderId="64" xfId="0" applyNumberFormat="1" applyFont="1" applyBorder="1" applyAlignment="1">
      <alignment horizontal="center" vertical="center" shrinkToFit="1"/>
    </xf>
    <xf numFmtId="177" fontId="8" fillId="0" borderId="65"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1" xfId="0" applyFont="1" applyBorder="1">
      <alignment vertical="center"/>
    </xf>
    <xf numFmtId="0" fontId="5" fillId="0" borderId="92" xfId="0" applyFont="1" applyBorder="1">
      <alignment vertical="center"/>
    </xf>
    <xf numFmtId="0" fontId="5" fillId="0" borderId="88" xfId="0" applyFont="1" applyBorder="1">
      <alignment vertical="center"/>
    </xf>
    <xf numFmtId="0" fontId="5" fillId="0" borderId="5" xfId="0" applyFont="1" applyBorder="1">
      <alignment vertical="center"/>
    </xf>
    <xf numFmtId="0" fontId="5" fillId="0" borderId="93" xfId="0" applyFont="1" applyBorder="1">
      <alignment vertical="center"/>
    </xf>
    <xf numFmtId="0" fontId="5" fillId="0" borderId="68"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5" fillId="3" borderId="0" xfId="0" applyFont="1" applyFill="1" applyAlignment="1">
      <alignment horizontal="left" vertical="center" indent="1"/>
    </xf>
    <xf numFmtId="0" fontId="19" fillId="3" borderId="8" xfId="0" applyFont="1" applyFill="1" applyBorder="1" applyAlignment="1">
      <alignment horizontal="center" vertical="center"/>
    </xf>
    <xf numFmtId="0" fontId="19" fillId="3" borderId="0" xfId="0" applyFont="1" applyFill="1" applyAlignment="1">
      <alignment horizontal="left"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77" xfId="0" applyNumberFormat="1" applyFont="1" applyBorder="1" applyAlignment="1">
      <alignment horizontal="center" vertical="center" wrapText="1"/>
    </xf>
    <xf numFmtId="177" fontId="8" fillId="0" borderId="67" xfId="0" applyNumberFormat="1" applyFont="1" applyBorder="1" applyAlignment="1">
      <alignment horizontal="center" vertical="center" wrapText="1"/>
    </xf>
    <xf numFmtId="177" fontId="8" fillId="0" borderId="78"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87" xfId="0" applyNumberFormat="1" applyFont="1" applyBorder="1" applyAlignment="1">
      <alignment horizontal="center" vertical="center" wrapText="1"/>
    </xf>
    <xf numFmtId="177" fontId="8" fillId="0" borderId="88" xfId="0" applyNumberFormat="1" applyFont="1" applyBorder="1" applyAlignment="1">
      <alignment horizontal="center" vertical="center" wrapText="1"/>
    </xf>
    <xf numFmtId="177" fontId="8" fillId="0" borderId="89" xfId="0" applyNumberFormat="1" applyFont="1" applyBorder="1" applyAlignment="1">
      <alignment horizontal="center" vertical="center" wrapText="1"/>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79" xfId="0" applyNumberFormat="1" applyFont="1" applyBorder="1" applyAlignment="1">
      <alignment horizontal="center" vertical="center" wrapText="1"/>
    </xf>
    <xf numFmtId="177" fontId="8" fillId="0" borderId="68" xfId="0" applyNumberFormat="1" applyFont="1" applyBorder="1" applyAlignment="1">
      <alignment horizontal="center" vertical="center" wrapText="1"/>
    </xf>
    <xf numFmtId="177" fontId="8" fillId="0" borderId="80"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1">
    <cellStyle name="標準" xfId="0" builtinId="0"/>
  </cellStyles>
  <dxfs count="10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tabSelected="1" view="pageBreakPreview" zoomScale="85" zoomScaleNormal="100" zoomScaleSheetLayoutView="85" workbookViewId="0"/>
  </sheetViews>
  <sheetFormatPr defaultRowHeight="18.75" x14ac:dyDescent="0.4"/>
  <cols>
    <col min="1" max="1" width="1.375" style="16" customWidth="1"/>
    <col min="2" max="3" width="9" style="16"/>
    <col min="4" max="4" width="40.625" style="16" customWidth="1"/>
    <col min="5" max="16384" width="9" style="16"/>
  </cols>
  <sheetData>
    <row r="1" spans="2:11" x14ac:dyDescent="0.4">
      <c r="B1" s="16" t="s">
        <v>87</v>
      </c>
      <c r="D1" s="33"/>
      <c r="E1" s="33"/>
      <c r="F1" s="33"/>
    </row>
    <row r="2" spans="2:11" s="17" customFormat="1" ht="20.25" customHeight="1" x14ac:dyDescent="0.4">
      <c r="B2" s="34" t="s">
        <v>164</v>
      </c>
      <c r="C2" s="34"/>
      <c r="D2" s="33"/>
      <c r="E2" s="33"/>
      <c r="F2" s="33"/>
    </row>
    <row r="3" spans="2:11" s="17" customFormat="1" ht="20.25" customHeight="1" x14ac:dyDescent="0.4">
      <c r="B3" s="34"/>
      <c r="C3" s="34"/>
      <c r="D3" s="33"/>
      <c r="E3" s="33"/>
      <c r="F3" s="33"/>
    </row>
    <row r="4" spans="2:11" s="17" customFormat="1" ht="20.25" customHeight="1" x14ac:dyDescent="0.4">
      <c r="B4" s="58"/>
      <c r="C4" s="33" t="s">
        <v>106</v>
      </c>
      <c r="D4" s="33"/>
      <c r="F4" s="143" t="s">
        <v>107</v>
      </c>
      <c r="G4" s="143"/>
      <c r="H4" s="143"/>
      <c r="I4" s="143"/>
      <c r="J4" s="143"/>
      <c r="K4" s="143"/>
    </row>
    <row r="5" spans="2:11" s="17" customFormat="1" ht="20.25" customHeight="1" x14ac:dyDescent="0.4">
      <c r="B5" s="59"/>
      <c r="C5" s="33" t="s">
        <v>108</v>
      </c>
      <c r="D5" s="33"/>
      <c r="F5" s="143"/>
      <c r="G5" s="143"/>
      <c r="H5" s="143"/>
      <c r="I5" s="143"/>
      <c r="J5" s="143"/>
      <c r="K5" s="143"/>
    </row>
    <row r="6" spans="2:11" s="17" customFormat="1" ht="20.25" customHeight="1" x14ac:dyDescent="0.4">
      <c r="B6" s="36" t="s">
        <v>101</v>
      </c>
      <c r="C6" s="33"/>
      <c r="D6" s="33"/>
      <c r="E6" s="35"/>
      <c r="F6" s="33"/>
    </row>
    <row r="7" spans="2:11" s="17" customFormat="1" ht="20.25" customHeight="1" x14ac:dyDescent="0.4">
      <c r="B7" s="34"/>
      <c r="C7" s="34"/>
      <c r="D7" s="33"/>
      <c r="E7" s="35"/>
      <c r="F7" s="33"/>
    </row>
    <row r="8" spans="2:11" s="17" customFormat="1" ht="20.25" customHeight="1" x14ac:dyDescent="0.4">
      <c r="B8" s="33" t="s">
        <v>88</v>
      </c>
      <c r="C8" s="34"/>
      <c r="D8" s="33"/>
      <c r="E8" s="35"/>
      <c r="F8" s="33"/>
    </row>
    <row r="9" spans="2:11" s="17" customFormat="1" ht="20.25" customHeight="1" x14ac:dyDescent="0.4">
      <c r="B9" s="34"/>
      <c r="C9" s="34"/>
      <c r="D9" s="33"/>
      <c r="E9" s="33"/>
      <c r="F9" s="33"/>
    </row>
    <row r="10" spans="2:11" s="17" customFormat="1" ht="20.25" customHeight="1" x14ac:dyDescent="0.4">
      <c r="B10" s="33" t="s">
        <v>126</v>
      </c>
      <c r="C10" s="34"/>
      <c r="D10" s="33"/>
      <c r="E10" s="33"/>
      <c r="F10" s="33"/>
    </row>
    <row r="11" spans="2:11" s="17" customFormat="1" ht="20.25" customHeight="1" x14ac:dyDescent="0.4">
      <c r="B11" s="33"/>
      <c r="C11" s="34"/>
      <c r="D11" s="33"/>
    </row>
    <row r="12" spans="2:11" s="17" customFormat="1" ht="20.25" customHeight="1" x14ac:dyDescent="0.4">
      <c r="B12" s="33" t="s">
        <v>131</v>
      </c>
      <c r="C12" s="34"/>
      <c r="D12" s="33"/>
    </row>
    <row r="13" spans="2:11" s="17" customFormat="1" ht="20.25" customHeight="1" x14ac:dyDescent="0.4">
      <c r="B13" s="33"/>
      <c r="C13" s="34"/>
      <c r="D13" s="33"/>
    </row>
    <row r="14" spans="2:11" s="17" customFormat="1" ht="20.25" customHeight="1" x14ac:dyDescent="0.4">
      <c r="B14" s="33" t="s">
        <v>127</v>
      </c>
      <c r="C14" s="34"/>
      <c r="D14" s="33"/>
    </row>
    <row r="15" spans="2:11" s="17" customFormat="1" ht="20.25" customHeight="1" x14ac:dyDescent="0.4">
      <c r="B15" s="33"/>
      <c r="C15" s="34"/>
      <c r="D15" s="33"/>
    </row>
    <row r="16" spans="2:11" s="17" customFormat="1" ht="17.25" customHeight="1" x14ac:dyDescent="0.4">
      <c r="B16" s="33" t="s">
        <v>154</v>
      </c>
      <c r="C16" s="33"/>
      <c r="D16" s="33"/>
    </row>
    <row r="17" spans="2:25" s="17" customFormat="1" ht="17.25" customHeight="1" x14ac:dyDescent="0.4">
      <c r="B17" s="33" t="s">
        <v>98</v>
      </c>
      <c r="C17" s="33"/>
      <c r="D17" s="33"/>
    </row>
    <row r="18" spans="2:25" s="17" customFormat="1" ht="17.25" customHeight="1" x14ac:dyDescent="0.4">
      <c r="B18" s="33"/>
      <c r="C18" s="33"/>
      <c r="D18" s="33"/>
    </row>
    <row r="19" spans="2:25" s="17" customFormat="1" ht="17.25" customHeight="1" x14ac:dyDescent="0.4">
      <c r="B19" s="33"/>
      <c r="C19" s="18" t="s">
        <v>19</v>
      </c>
      <c r="D19" s="18" t="s">
        <v>3</v>
      </c>
    </row>
    <row r="20" spans="2:25" s="17" customFormat="1" ht="17.25" customHeight="1" x14ac:dyDescent="0.4">
      <c r="B20" s="33"/>
      <c r="C20" s="18">
        <v>1</v>
      </c>
      <c r="D20" s="37" t="s">
        <v>69</v>
      </c>
    </row>
    <row r="21" spans="2:25" s="17" customFormat="1" ht="17.25" customHeight="1" x14ac:dyDescent="0.4">
      <c r="B21" s="33"/>
      <c r="C21" s="18">
        <v>2</v>
      </c>
      <c r="D21" s="37" t="s">
        <v>152</v>
      </c>
    </row>
    <row r="22" spans="2:25" s="17" customFormat="1" ht="17.25" customHeight="1" x14ac:dyDescent="0.4">
      <c r="B22" s="33"/>
      <c r="C22" s="18">
        <v>3</v>
      </c>
      <c r="D22" s="37" t="s">
        <v>153</v>
      </c>
    </row>
    <row r="23" spans="2:25" s="17" customFormat="1" ht="17.25" customHeight="1" x14ac:dyDescent="0.4">
      <c r="B23" s="33"/>
      <c r="C23" s="35"/>
      <c r="D23" s="33"/>
    </row>
    <row r="24" spans="2:25" s="17" customFormat="1" ht="20.25" customHeight="1" x14ac:dyDescent="0.4">
      <c r="B24" s="33" t="s">
        <v>163</v>
      </c>
      <c r="C24" s="34"/>
      <c r="D24" s="33"/>
    </row>
    <row r="25" spans="2:25" s="17" customFormat="1" ht="20.25" customHeight="1" x14ac:dyDescent="0.4">
      <c r="B25" s="33"/>
      <c r="C25" s="34"/>
      <c r="D25" s="33"/>
    </row>
    <row r="26" spans="2:25" s="17" customFormat="1" ht="17.25" customHeight="1" x14ac:dyDescent="0.4">
      <c r="B26" s="33" t="s">
        <v>155</v>
      </c>
      <c r="C26" s="33"/>
      <c r="D26" s="33"/>
    </row>
    <row r="27" spans="2:25" s="17" customFormat="1" ht="17.25" customHeight="1" x14ac:dyDescent="0.4">
      <c r="B27" s="33" t="s">
        <v>89</v>
      </c>
      <c r="C27" s="33"/>
      <c r="D27" s="33"/>
    </row>
    <row r="28" spans="2:25" s="17" customFormat="1" ht="17.25" customHeight="1" x14ac:dyDescent="0.4">
      <c r="B28" s="33"/>
      <c r="C28" s="33"/>
      <c r="D28" s="33"/>
      <c r="G28" s="38"/>
      <c r="H28" s="38"/>
      <c r="J28" s="38"/>
      <c r="K28" s="38"/>
      <c r="L28" s="38"/>
      <c r="M28" s="38"/>
      <c r="N28" s="38"/>
      <c r="O28" s="38"/>
      <c r="R28" s="38"/>
      <c r="S28" s="38"/>
      <c r="T28" s="38"/>
      <c r="W28" s="38"/>
      <c r="X28" s="38"/>
      <c r="Y28" s="38"/>
    </row>
    <row r="29" spans="2:25" s="17" customFormat="1" ht="17.25" customHeight="1" x14ac:dyDescent="0.4">
      <c r="B29" s="33"/>
      <c r="C29" s="18" t="s">
        <v>4</v>
      </c>
      <c r="D29" s="18" t="s">
        <v>5</v>
      </c>
      <c r="G29" s="38"/>
      <c r="H29" s="38"/>
      <c r="J29" s="38"/>
      <c r="K29" s="38"/>
      <c r="L29" s="38"/>
      <c r="M29" s="38"/>
      <c r="N29" s="38"/>
      <c r="O29" s="38"/>
      <c r="R29" s="38"/>
      <c r="S29" s="38"/>
      <c r="T29" s="38"/>
      <c r="W29" s="38"/>
      <c r="X29" s="38"/>
      <c r="Y29" s="38"/>
    </row>
    <row r="30" spans="2:25" s="17" customFormat="1" ht="17.25" customHeight="1" x14ac:dyDescent="0.4">
      <c r="B30" s="33"/>
      <c r="C30" s="18" t="s">
        <v>6</v>
      </c>
      <c r="D30" s="37" t="s">
        <v>90</v>
      </c>
      <c r="G30" s="38"/>
      <c r="H30" s="38"/>
      <c r="J30" s="38"/>
      <c r="K30" s="38"/>
      <c r="L30" s="38"/>
      <c r="M30" s="38"/>
      <c r="N30" s="38"/>
      <c r="O30" s="38"/>
      <c r="R30" s="38"/>
      <c r="S30" s="38"/>
      <c r="T30" s="38"/>
      <c r="W30" s="38"/>
      <c r="X30" s="38"/>
      <c r="Y30" s="38"/>
    </row>
    <row r="31" spans="2:25" s="17" customFormat="1" ht="17.25" customHeight="1" x14ac:dyDescent="0.4">
      <c r="B31" s="33"/>
      <c r="C31" s="18" t="s">
        <v>7</v>
      </c>
      <c r="D31" s="37" t="s">
        <v>91</v>
      </c>
      <c r="G31" s="38"/>
      <c r="H31" s="38"/>
      <c r="J31" s="38"/>
      <c r="K31" s="38"/>
      <c r="L31" s="38"/>
      <c r="M31" s="38"/>
      <c r="N31" s="38"/>
      <c r="O31" s="38"/>
      <c r="R31" s="38"/>
      <c r="S31" s="38"/>
      <c r="T31" s="38"/>
      <c r="W31" s="38"/>
      <c r="X31" s="38"/>
      <c r="Y31" s="38"/>
    </row>
    <row r="32" spans="2:25" s="17" customFormat="1" ht="17.25" customHeight="1" x14ac:dyDescent="0.4">
      <c r="B32" s="33"/>
      <c r="C32" s="18" t="s">
        <v>8</v>
      </c>
      <c r="D32" s="37" t="s">
        <v>92</v>
      </c>
      <c r="G32" s="38"/>
      <c r="H32" s="38"/>
      <c r="J32" s="38"/>
      <c r="K32" s="38"/>
      <c r="L32" s="38"/>
      <c r="M32" s="38"/>
      <c r="N32" s="38"/>
      <c r="O32" s="38"/>
      <c r="R32" s="38"/>
      <c r="S32" s="38"/>
      <c r="T32" s="38"/>
      <c r="W32" s="38"/>
      <c r="X32" s="38"/>
      <c r="Y32" s="38"/>
    </row>
    <row r="33" spans="2:51" s="17" customFormat="1" ht="17.25" customHeight="1" x14ac:dyDescent="0.4">
      <c r="B33" s="33"/>
      <c r="C33" s="18" t="s">
        <v>9</v>
      </c>
      <c r="D33" s="37" t="s">
        <v>102</v>
      </c>
      <c r="G33" s="38"/>
      <c r="H33" s="38"/>
      <c r="J33" s="38"/>
      <c r="K33" s="38"/>
      <c r="L33" s="38"/>
      <c r="M33" s="38"/>
      <c r="N33" s="38"/>
      <c r="O33" s="38"/>
      <c r="R33" s="38"/>
      <c r="S33" s="38"/>
      <c r="T33" s="38"/>
      <c r="W33" s="38"/>
      <c r="X33" s="38"/>
      <c r="Y33" s="38"/>
    </row>
    <row r="34" spans="2:51" s="17" customFormat="1" ht="17.25" customHeight="1" x14ac:dyDescent="0.4">
      <c r="B34" s="33"/>
      <c r="C34" s="33"/>
      <c r="D34" s="33"/>
      <c r="G34" s="38"/>
      <c r="H34" s="38"/>
      <c r="J34" s="38"/>
      <c r="K34" s="38"/>
      <c r="L34" s="38"/>
      <c r="M34" s="38"/>
      <c r="N34" s="38"/>
      <c r="O34" s="38"/>
      <c r="R34" s="38"/>
      <c r="S34" s="38"/>
      <c r="T34" s="38"/>
      <c r="W34" s="38"/>
      <c r="X34" s="38"/>
      <c r="Y34" s="38"/>
    </row>
    <row r="35" spans="2:51" s="17" customFormat="1" ht="17.25" customHeight="1" x14ac:dyDescent="0.4">
      <c r="B35" s="33"/>
      <c r="C35" s="39" t="s">
        <v>10</v>
      </c>
      <c r="D35" s="33"/>
      <c r="G35" s="38"/>
      <c r="H35" s="38"/>
      <c r="J35" s="38"/>
      <c r="K35" s="38"/>
      <c r="L35" s="38"/>
      <c r="M35" s="38"/>
      <c r="N35" s="38"/>
      <c r="O35" s="38"/>
      <c r="R35" s="38"/>
      <c r="S35" s="38"/>
      <c r="T35" s="38"/>
      <c r="W35" s="38"/>
      <c r="X35" s="38"/>
      <c r="Y35" s="38"/>
    </row>
    <row r="36" spans="2:51" s="17" customFormat="1" ht="17.25" customHeight="1" x14ac:dyDescent="0.4">
      <c r="C36" s="33" t="s">
        <v>93</v>
      </c>
      <c r="F36" s="39"/>
      <c r="G36" s="38"/>
      <c r="H36" s="38"/>
      <c r="J36" s="38"/>
      <c r="K36" s="38"/>
      <c r="L36" s="38"/>
      <c r="M36" s="38"/>
      <c r="N36" s="38"/>
      <c r="O36" s="38"/>
      <c r="R36" s="38"/>
      <c r="S36" s="38"/>
      <c r="T36" s="38"/>
      <c r="W36" s="38"/>
      <c r="X36" s="38"/>
      <c r="Y36" s="38"/>
    </row>
    <row r="37" spans="2:51" s="17" customFormat="1" ht="17.25" customHeight="1" x14ac:dyDescent="0.4">
      <c r="C37" s="33" t="s">
        <v>103</v>
      </c>
      <c r="F37" s="33"/>
      <c r="G37" s="38"/>
      <c r="H37" s="38"/>
      <c r="J37" s="38"/>
      <c r="K37" s="38"/>
      <c r="L37" s="38"/>
      <c r="M37" s="38"/>
      <c r="N37" s="38"/>
      <c r="O37" s="38"/>
      <c r="R37" s="38"/>
      <c r="S37" s="38"/>
      <c r="T37" s="38"/>
      <c r="W37" s="38"/>
      <c r="X37" s="38"/>
      <c r="Y37" s="38"/>
    </row>
    <row r="38" spans="2:51" s="17" customFormat="1" ht="17.25" customHeight="1" x14ac:dyDescent="0.4">
      <c r="B38" s="33"/>
      <c r="C38" s="33"/>
      <c r="D38" s="33"/>
      <c r="E38" s="39"/>
      <c r="F38" s="38"/>
      <c r="G38" s="38"/>
      <c r="H38" s="38"/>
      <c r="J38" s="38"/>
      <c r="K38" s="38"/>
      <c r="L38" s="38"/>
      <c r="M38" s="38"/>
      <c r="N38" s="38"/>
      <c r="O38" s="38"/>
      <c r="R38" s="38"/>
      <c r="S38" s="38"/>
      <c r="T38" s="38"/>
      <c r="W38" s="38"/>
      <c r="X38" s="38"/>
      <c r="Y38" s="38"/>
    </row>
    <row r="39" spans="2:51" s="17" customFormat="1" ht="17.25" customHeight="1" x14ac:dyDescent="0.4">
      <c r="B39" s="33" t="s">
        <v>156</v>
      </c>
      <c r="C39" s="33"/>
      <c r="D39" s="33"/>
    </row>
    <row r="40" spans="2:51" s="17" customFormat="1" ht="17.25" customHeight="1" x14ac:dyDescent="0.4">
      <c r="B40" s="33" t="s">
        <v>99</v>
      </c>
      <c r="C40" s="33"/>
      <c r="D40" s="33"/>
    </row>
    <row r="41" spans="2:51" s="17" customFormat="1" ht="17.25" customHeight="1" x14ac:dyDescent="0.4">
      <c r="B41" s="40" t="s">
        <v>100</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x14ac:dyDescent="0.4"/>
    <row r="43" spans="2:51" s="17" customFormat="1" ht="17.25" customHeight="1" x14ac:dyDescent="0.4">
      <c r="B43" s="33" t="s">
        <v>157</v>
      </c>
      <c r="C43" s="33"/>
    </row>
    <row r="44" spans="2:51" s="17" customFormat="1" ht="17.25" customHeight="1" x14ac:dyDescent="0.4">
      <c r="B44" s="33"/>
      <c r="C44" s="33"/>
    </row>
    <row r="45" spans="2:51" s="17" customFormat="1" ht="17.25" customHeight="1" x14ac:dyDescent="0.4">
      <c r="B45" s="33" t="s">
        <v>158</v>
      </c>
      <c r="C45" s="33"/>
    </row>
    <row r="46" spans="2:51" s="17" customFormat="1" ht="17.25" customHeight="1" x14ac:dyDescent="0.4">
      <c r="B46" s="33" t="s">
        <v>129</v>
      </c>
      <c r="C46" s="33"/>
    </row>
    <row r="47" spans="2:51" s="17" customFormat="1" ht="17.25" customHeight="1" x14ac:dyDescent="0.4">
      <c r="B47" s="33"/>
      <c r="C47" s="33"/>
    </row>
    <row r="48" spans="2:51" s="17" customFormat="1" ht="17.25" customHeight="1" x14ac:dyDescent="0.4">
      <c r="B48" s="33" t="s">
        <v>159</v>
      </c>
      <c r="C48" s="33"/>
    </row>
    <row r="49" spans="2:4" s="17" customFormat="1" ht="17.25" customHeight="1" x14ac:dyDescent="0.4">
      <c r="B49" s="33" t="s">
        <v>94</v>
      </c>
      <c r="C49" s="33"/>
    </row>
    <row r="50" spans="2:4" s="17" customFormat="1" ht="17.25" customHeight="1" x14ac:dyDescent="0.4">
      <c r="B50" s="33"/>
      <c r="C50" s="33"/>
    </row>
    <row r="51" spans="2:4" s="17" customFormat="1" ht="17.25" customHeight="1" x14ac:dyDescent="0.4">
      <c r="B51" s="33" t="s">
        <v>160</v>
      </c>
      <c r="C51" s="33"/>
      <c r="D51" s="33"/>
    </row>
    <row r="52" spans="2:4" s="17" customFormat="1" ht="17.25" customHeight="1" x14ac:dyDescent="0.4">
      <c r="B52" s="33"/>
      <c r="C52" s="33"/>
      <c r="D52" s="33"/>
    </row>
    <row r="53" spans="2:4" s="17" customFormat="1" ht="17.25" customHeight="1" x14ac:dyDescent="0.4">
      <c r="B53" s="17" t="s">
        <v>161</v>
      </c>
      <c r="D53" s="33"/>
    </row>
    <row r="54" spans="2:4" s="17" customFormat="1" ht="17.25" customHeight="1" x14ac:dyDescent="0.4">
      <c r="B54" s="17" t="s">
        <v>95</v>
      </c>
      <c r="D54" s="33"/>
    </row>
    <row r="55" spans="2:4" s="17" customFormat="1" ht="17.25" customHeight="1" x14ac:dyDescent="0.4">
      <c r="B55" s="17" t="s">
        <v>130</v>
      </c>
    </row>
    <row r="56" spans="2:4" s="17" customFormat="1" ht="17.25" customHeight="1" x14ac:dyDescent="0.4"/>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70" zoomScaleNormal="75" zoomScaleSheetLayoutView="70" workbookViewId="0"/>
  </sheetViews>
  <sheetFormatPr defaultRowHeight="25.5" x14ac:dyDescent="0.4"/>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x14ac:dyDescent="0.4">
      <c r="B1" s="60" t="s">
        <v>31</v>
      </c>
    </row>
    <row r="2" spans="2:14" x14ac:dyDescent="0.4">
      <c r="B2" s="63" t="s">
        <v>32</v>
      </c>
      <c r="F2" s="64"/>
      <c r="J2" s="65"/>
    </row>
    <row r="3" spans="2:14" x14ac:dyDescent="0.4">
      <c r="B3" s="64" t="s">
        <v>104</v>
      </c>
      <c r="F3" s="65" t="s">
        <v>105</v>
      </c>
      <c r="J3" s="65"/>
    </row>
    <row r="4" spans="2:14" x14ac:dyDescent="0.4">
      <c r="B4" s="63"/>
      <c r="F4" s="144" t="s">
        <v>33</v>
      </c>
      <c r="G4" s="144"/>
      <c r="H4" s="144"/>
      <c r="I4" s="144"/>
      <c r="J4" s="144"/>
      <c r="K4" s="144"/>
      <c r="L4" s="144"/>
      <c r="N4" s="144" t="s">
        <v>110</v>
      </c>
    </row>
    <row r="5" spans="2:14" x14ac:dyDescent="0.4">
      <c r="B5" s="61" t="s">
        <v>19</v>
      </c>
      <c r="C5" s="61" t="s">
        <v>4</v>
      </c>
      <c r="F5" s="61" t="s">
        <v>111</v>
      </c>
      <c r="G5" s="61"/>
      <c r="H5" s="61" t="s">
        <v>112</v>
      </c>
      <c r="J5" s="61" t="s">
        <v>34</v>
      </c>
      <c r="L5" s="61" t="s">
        <v>33</v>
      </c>
      <c r="N5" s="144"/>
    </row>
    <row r="6" spans="2:14" x14ac:dyDescent="0.4">
      <c r="B6" s="66">
        <v>1</v>
      </c>
      <c r="C6" s="67" t="s">
        <v>37</v>
      </c>
      <c r="D6" s="68" t="str">
        <f>C6</f>
        <v>a</v>
      </c>
      <c r="E6" s="66" t="s">
        <v>16</v>
      </c>
      <c r="F6" s="69">
        <v>0.375</v>
      </c>
      <c r="G6" s="66" t="s">
        <v>17</v>
      </c>
      <c r="H6" s="69">
        <v>0.75</v>
      </c>
      <c r="I6" s="70" t="s">
        <v>36</v>
      </c>
      <c r="J6" s="69">
        <v>4.1666666666666664E-2</v>
      </c>
      <c r="K6" s="71" t="s">
        <v>2</v>
      </c>
      <c r="L6" s="72">
        <f>IF(OR(F6="",H6=""),"",(H6+IF(F6&gt;H6,1,0)-F6-J6)*24)</f>
        <v>8</v>
      </c>
      <c r="N6" s="73"/>
    </row>
    <row r="7" spans="2:14" x14ac:dyDescent="0.4">
      <c r="B7" s="66">
        <v>2</v>
      </c>
      <c r="C7" s="67" t="s">
        <v>38</v>
      </c>
      <c r="D7" s="68" t="str">
        <f t="shared" ref="D7:D38" si="0">C7</f>
        <v>b</v>
      </c>
      <c r="E7" s="66" t="s">
        <v>16</v>
      </c>
      <c r="F7" s="69">
        <v>0.89583333333333337</v>
      </c>
      <c r="G7" s="66" t="s">
        <v>17</v>
      </c>
      <c r="H7" s="69">
        <v>0.27083333333333331</v>
      </c>
      <c r="I7" s="70" t="s">
        <v>36</v>
      </c>
      <c r="J7" s="69">
        <v>4.1666666666666664E-2</v>
      </c>
      <c r="K7" s="71" t="s">
        <v>2</v>
      </c>
      <c r="L7" s="72">
        <f>IF(OR(F7="",H7=""),"",(H7+IF(F7&gt;H7,1,0)-F7-J7)*24)</f>
        <v>7.9999999999999964</v>
      </c>
      <c r="N7" s="73"/>
    </row>
    <row r="8" spans="2:14" x14ac:dyDescent="0.4">
      <c r="B8" s="66">
        <v>3</v>
      </c>
      <c r="C8" s="67" t="s">
        <v>39</v>
      </c>
      <c r="D8" s="68" t="str">
        <f t="shared" si="0"/>
        <v>c</v>
      </c>
      <c r="E8" s="66" t="s">
        <v>16</v>
      </c>
      <c r="F8" s="69"/>
      <c r="G8" s="66" t="s">
        <v>17</v>
      </c>
      <c r="H8" s="69"/>
      <c r="I8" s="70" t="s">
        <v>36</v>
      </c>
      <c r="J8" s="69">
        <v>0</v>
      </c>
      <c r="K8" s="71" t="s">
        <v>2</v>
      </c>
      <c r="L8" s="72" t="str">
        <f>IF(OR(F8="",H8=""),"",(H8+IF(F8&gt;H8,1,0)-F8-J8)*24)</f>
        <v/>
      </c>
      <c r="N8" s="73"/>
    </row>
    <row r="9" spans="2:14" x14ac:dyDescent="0.4">
      <c r="B9" s="66">
        <v>4</v>
      </c>
      <c r="C9" s="67" t="s">
        <v>40</v>
      </c>
      <c r="D9" s="68" t="str">
        <f t="shared" si="0"/>
        <v>d</v>
      </c>
      <c r="E9" s="66" t="s">
        <v>16</v>
      </c>
      <c r="F9" s="69"/>
      <c r="G9" s="66" t="s">
        <v>17</v>
      </c>
      <c r="H9" s="69"/>
      <c r="I9" s="70" t="s">
        <v>36</v>
      </c>
      <c r="J9" s="69">
        <v>0</v>
      </c>
      <c r="K9" s="71" t="s">
        <v>2</v>
      </c>
      <c r="L9" s="72" t="str">
        <f>IF(OR(F9="",H9=""),"",(H9+IF(F9&gt;H9,1,0)-F9-J9)*24)</f>
        <v/>
      </c>
      <c r="N9" s="73"/>
    </row>
    <row r="10" spans="2:14" x14ac:dyDescent="0.4">
      <c r="B10" s="66">
        <v>5</v>
      </c>
      <c r="C10" s="67" t="s">
        <v>41</v>
      </c>
      <c r="D10" s="68" t="str">
        <f t="shared" si="0"/>
        <v>e</v>
      </c>
      <c r="E10" s="66" t="s">
        <v>16</v>
      </c>
      <c r="F10" s="69"/>
      <c r="G10" s="66" t="s">
        <v>17</v>
      </c>
      <c r="H10" s="69"/>
      <c r="I10" s="70" t="s">
        <v>36</v>
      </c>
      <c r="J10" s="69">
        <v>0</v>
      </c>
      <c r="K10" s="71" t="s">
        <v>2</v>
      </c>
      <c r="L10" s="72" t="str">
        <f t="shared" ref="L10:L22" si="1">IF(OR(F10="",H10=""),"",(H10+IF(F10&gt;H10,1,0)-F10-J10)*24)</f>
        <v/>
      </c>
      <c r="N10" s="73"/>
    </row>
    <row r="11" spans="2:14" x14ac:dyDescent="0.4">
      <c r="B11" s="66">
        <v>6</v>
      </c>
      <c r="C11" s="67" t="s">
        <v>42</v>
      </c>
      <c r="D11" s="68" t="str">
        <f t="shared" si="0"/>
        <v>f</v>
      </c>
      <c r="E11" s="66" t="s">
        <v>16</v>
      </c>
      <c r="F11" s="69"/>
      <c r="G11" s="66" t="s">
        <v>17</v>
      </c>
      <c r="H11" s="69"/>
      <c r="I11" s="70" t="s">
        <v>36</v>
      </c>
      <c r="J11" s="69">
        <v>0</v>
      </c>
      <c r="K11" s="71" t="s">
        <v>2</v>
      </c>
      <c r="L11" s="72" t="str">
        <f>IF(OR(F11="",H11=""),"",(H11+IF(F11&gt;H11,1,0)-F11-J11)*24)</f>
        <v/>
      </c>
      <c r="N11" s="73"/>
    </row>
    <row r="12" spans="2:14" x14ac:dyDescent="0.4">
      <c r="B12" s="66">
        <v>7</v>
      </c>
      <c r="C12" s="67" t="s">
        <v>43</v>
      </c>
      <c r="D12" s="68" t="str">
        <f t="shared" si="0"/>
        <v>g</v>
      </c>
      <c r="E12" s="66" t="s">
        <v>16</v>
      </c>
      <c r="F12" s="69"/>
      <c r="G12" s="66" t="s">
        <v>17</v>
      </c>
      <c r="H12" s="69"/>
      <c r="I12" s="70" t="s">
        <v>36</v>
      </c>
      <c r="J12" s="69">
        <v>0</v>
      </c>
      <c r="K12" s="71" t="s">
        <v>2</v>
      </c>
      <c r="L12" s="72" t="str">
        <f t="shared" si="1"/>
        <v/>
      </c>
      <c r="N12" s="73"/>
    </row>
    <row r="13" spans="2:14" x14ac:dyDescent="0.4">
      <c r="B13" s="66">
        <v>8</v>
      </c>
      <c r="C13" s="67" t="s">
        <v>44</v>
      </c>
      <c r="D13" s="68" t="str">
        <f t="shared" si="0"/>
        <v>h</v>
      </c>
      <c r="E13" s="66" t="s">
        <v>16</v>
      </c>
      <c r="F13" s="69"/>
      <c r="G13" s="66" t="s">
        <v>17</v>
      </c>
      <c r="H13" s="69"/>
      <c r="I13" s="70" t="s">
        <v>36</v>
      </c>
      <c r="J13" s="69">
        <v>0</v>
      </c>
      <c r="K13" s="71" t="s">
        <v>2</v>
      </c>
      <c r="L13" s="72" t="str">
        <f t="shared" si="1"/>
        <v/>
      </c>
      <c r="N13" s="73"/>
    </row>
    <row r="14" spans="2:14" x14ac:dyDescent="0.4">
      <c r="B14" s="66">
        <v>9</v>
      </c>
      <c r="C14" s="67" t="s">
        <v>45</v>
      </c>
      <c r="D14" s="68" t="str">
        <f t="shared" si="0"/>
        <v>i</v>
      </c>
      <c r="E14" s="66" t="s">
        <v>16</v>
      </c>
      <c r="F14" s="69"/>
      <c r="G14" s="66" t="s">
        <v>17</v>
      </c>
      <c r="H14" s="69"/>
      <c r="I14" s="70" t="s">
        <v>36</v>
      </c>
      <c r="J14" s="69">
        <v>0</v>
      </c>
      <c r="K14" s="71" t="s">
        <v>2</v>
      </c>
      <c r="L14" s="72" t="str">
        <f t="shared" si="1"/>
        <v/>
      </c>
      <c r="N14" s="73"/>
    </row>
    <row r="15" spans="2:14" x14ac:dyDescent="0.4">
      <c r="B15" s="66">
        <v>10</v>
      </c>
      <c r="C15" s="67" t="s">
        <v>46</v>
      </c>
      <c r="D15" s="68" t="str">
        <f t="shared" si="0"/>
        <v>j</v>
      </c>
      <c r="E15" s="66" t="s">
        <v>16</v>
      </c>
      <c r="F15" s="69"/>
      <c r="G15" s="66" t="s">
        <v>17</v>
      </c>
      <c r="H15" s="69"/>
      <c r="I15" s="70" t="s">
        <v>36</v>
      </c>
      <c r="J15" s="69">
        <v>0</v>
      </c>
      <c r="K15" s="71" t="s">
        <v>2</v>
      </c>
      <c r="L15" s="72" t="str">
        <f t="shared" si="1"/>
        <v/>
      </c>
      <c r="N15" s="73"/>
    </row>
    <row r="16" spans="2:14" x14ac:dyDescent="0.4">
      <c r="B16" s="66">
        <v>11</v>
      </c>
      <c r="C16" s="67" t="s">
        <v>47</v>
      </c>
      <c r="D16" s="68" t="str">
        <f t="shared" si="0"/>
        <v>k</v>
      </c>
      <c r="E16" s="66" t="s">
        <v>16</v>
      </c>
      <c r="F16" s="69"/>
      <c r="G16" s="66" t="s">
        <v>17</v>
      </c>
      <c r="H16" s="69"/>
      <c r="I16" s="70" t="s">
        <v>36</v>
      </c>
      <c r="J16" s="69">
        <v>0</v>
      </c>
      <c r="K16" s="71" t="s">
        <v>2</v>
      </c>
      <c r="L16" s="72" t="str">
        <f t="shared" si="1"/>
        <v/>
      </c>
      <c r="N16" s="73"/>
    </row>
    <row r="17" spans="2:14" x14ac:dyDescent="0.4">
      <c r="B17" s="66">
        <v>12</v>
      </c>
      <c r="C17" s="67" t="s">
        <v>48</v>
      </c>
      <c r="D17" s="68" t="str">
        <f t="shared" si="0"/>
        <v>l</v>
      </c>
      <c r="E17" s="66" t="s">
        <v>16</v>
      </c>
      <c r="F17" s="69"/>
      <c r="G17" s="66" t="s">
        <v>17</v>
      </c>
      <c r="H17" s="69"/>
      <c r="I17" s="70" t="s">
        <v>36</v>
      </c>
      <c r="J17" s="69">
        <v>0</v>
      </c>
      <c r="K17" s="71" t="s">
        <v>2</v>
      </c>
      <c r="L17" s="72" t="str">
        <f t="shared" si="1"/>
        <v/>
      </c>
      <c r="N17" s="73"/>
    </row>
    <row r="18" spans="2:14" x14ac:dyDescent="0.4">
      <c r="B18" s="66">
        <v>13</v>
      </c>
      <c r="C18" s="67" t="s">
        <v>49</v>
      </c>
      <c r="D18" s="68" t="str">
        <f t="shared" si="0"/>
        <v>m</v>
      </c>
      <c r="E18" s="66" t="s">
        <v>16</v>
      </c>
      <c r="F18" s="69"/>
      <c r="G18" s="66" t="s">
        <v>17</v>
      </c>
      <c r="H18" s="69"/>
      <c r="I18" s="70" t="s">
        <v>36</v>
      </c>
      <c r="J18" s="69">
        <v>0</v>
      </c>
      <c r="K18" s="71" t="s">
        <v>2</v>
      </c>
      <c r="L18" s="72" t="str">
        <f t="shared" si="1"/>
        <v/>
      </c>
      <c r="N18" s="73"/>
    </row>
    <row r="19" spans="2:14" x14ac:dyDescent="0.4">
      <c r="B19" s="66">
        <v>14</v>
      </c>
      <c r="C19" s="67" t="s">
        <v>50</v>
      </c>
      <c r="D19" s="68" t="str">
        <f t="shared" si="0"/>
        <v>n</v>
      </c>
      <c r="E19" s="66" t="s">
        <v>16</v>
      </c>
      <c r="F19" s="69"/>
      <c r="G19" s="66" t="s">
        <v>17</v>
      </c>
      <c r="H19" s="69"/>
      <c r="I19" s="70" t="s">
        <v>36</v>
      </c>
      <c r="J19" s="69">
        <v>0</v>
      </c>
      <c r="K19" s="71" t="s">
        <v>2</v>
      </c>
      <c r="L19" s="72" t="str">
        <f t="shared" si="1"/>
        <v/>
      </c>
      <c r="N19" s="73"/>
    </row>
    <row r="20" spans="2:14" x14ac:dyDescent="0.4">
      <c r="B20" s="66">
        <v>15</v>
      </c>
      <c r="C20" s="67" t="s">
        <v>51</v>
      </c>
      <c r="D20" s="68" t="str">
        <f t="shared" si="0"/>
        <v>o</v>
      </c>
      <c r="E20" s="66" t="s">
        <v>16</v>
      </c>
      <c r="F20" s="69"/>
      <c r="G20" s="66" t="s">
        <v>17</v>
      </c>
      <c r="H20" s="69"/>
      <c r="I20" s="70" t="s">
        <v>36</v>
      </c>
      <c r="J20" s="69">
        <v>0</v>
      </c>
      <c r="K20" s="71" t="s">
        <v>2</v>
      </c>
      <c r="L20" s="72" t="str">
        <f t="shared" si="1"/>
        <v/>
      </c>
      <c r="N20" s="73"/>
    </row>
    <row r="21" spans="2:14" x14ac:dyDescent="0.4">
      <c r="B21" s="66">
        <v>16</v>
      </c>
      <c r="C21" s="67" t="s">
        <v>52</v>
      </c>
      <c r="D21" s="68" t="str">
        <f t="shared" si="0"/>
        <v>p</v>
      </c>
      <c r="E21" s="66" t="s">
        <v>16</v>
      </c>
      <c r="F21" s="69"/>
      <c r="G21" s="66" t="s">
        <v>17</v>
      </c>
      <c r="H21" s="69"/>
      <c r="I21" s="70" t="s">
        <v>36</v>
      </c>
      <c r="J21" s="69">
        <v>0</v>
      </c>
      <c r="K21" s="71" t="s">
        <v>2</v>
      </c>
      <c r="L21" s="72" t="str">
        <f t="shared" si="1"/>
        <v/>
      </c>
      <c r="N21" s="73"/>
    </row>
    <row r="22" spans="2:14" x14ac:dyDescent="0.4">
      <c r="B22" s="66">
        <v>17</v>
      </c>
      <c r="C22" s="67" t="s">
        <v>53</v>
      </c>
      <c r="D22" s="68" t="str">
        <f t="shared" si="0"/>
        <v>q</v>
      </c>
      <c r="E22" s="66" t="s">
        <v>16</v>
      </c>
      <c r="F22" s="69"/>
      <c r="G22" s="66" t="s">
        <v>17</v>
      </c>
      <c r="H22" s="69"/>
      <c r="I22" s="70" t="s">
        <v>36</v>
      </c>
      <c r="J22" s="69">
        <v>0</v>
      </c>
      <c r="K22" s="71" t="s">
        <v>2</v>
      </c>
      <c r="L22" s="72" t="str">
        <f t="shared" si="1"/>
        <v/>
      </c>
      <c r="N22" s="73"/>
    </row>
    <row r="23" spans="2:14" x14ac:dyDescent="0.4">
      <c r="B23" s="66">
        <v>18</v>
      </c>
      <c r="C23" s="67" t="s">
        <v>54</v>
      </c>
      <c r="D23" s="68" t="str">
        <f t="shared" si="0"/>
        <v>r</v>
      </c>
      <c r="E23" s="66" t="s">
        <v>16</v>
      </c>
      <c r="F23" s="74"/>
      <c r="G23" s="66" t="s">
        <v>17</v>
      </c>
      <c r="H23" s="74"/>
      <c r="I23" s="70" t="s">
        <v>36</v>
      </c>
      <c r="J23" s="74"/>
      <c r="K23" s="71" t="s">
        <v>2</v>
      </c>
      <c r="L23" s="67">
        <v>1</v>
      </c>
      <c r="N23" s="73"/>
    </row>
    <row r="24" spans="2:14" x14ac:dyDescent="0.4">
      <c r="B24" s="66">
        <v>19</v>
      </c>
      <c r="C24" s="67" t="s">
        <v>55</v>
      </c>
      <c r="D24" s="68" t="str">
        <f t="shared" si="0"/>
        <v>s</v>
      </c>
      <c r="E24" s="66" t="s">
        <v>16</v>
      </c>
      <c r="F24" s="74"/>
      <c r="G24" s="66" t="s">
        <v>17</v>
      </c>
      <c r="H24" s="74"/>
      <c r="I24" s="70" t="s">
        <v>36</v>
      </c>
      <c r="J24" s="74"/>
      <c r="K24" s="71" t="s">
        <v>2</v>
      </c>
      <c r="L24" s="67">
        <v>2</v>
      </c>
      <c r="N24" s="73"/>
    </row>
    <row r="25" spans="2:14" x14ac:dyDescent="0.4">
      <c r="B25" s="66">
        <v>20</v>
      </c>
      <c r="C25" s="67" t="s">
        <v>56</v>
      </c>
      <c r="D25" s="68" t="str">
        <f t="shared" si="0"/>
        <v>t</v>
      </c>
      <c r="E25" s="66" t="s">
        <v>16</v>
      </c>
      <c r="F25" s="74"/>
      <c r="G25" s="66" t="s">
        <v>17</v>
      </c>
      <c r="H25" s="74"/>
      <c r="I25" s="70" t="s">
        <v>36</v>
      </c>
      <c r="J25" s="74"/>
      <c r="K25" s="71" t="s">
        <v>2</v>
      </c>
      <c r="L25" s="67">
        <v>3</v>
      </c>
      <c r="N25" s="73"/>
    </row>
    <row r="26" spans="2:14" x14ac:dyDescent="0.4">
      <c r="B26" s="66">
        <v>21</v>
      </c>
      <c r="C26" s="67" t="s">
        <v>57</v>
      </c>
      <c r="D26" s="68" t="str">
        <f t="shared" si="0"/>
        <v>u</v>
      </c>
      <c r="E26" s="66" t="s">
        <v>16</v>
      </c>
      <c r="F26" s="74"/>
      <c r="G26" s="66" t="s">
        <v>17</v>
      </c>
      <c r="H26" s="74"/>
      <c r="I26" s="70" t="s">
        <v>36</v>
      </c>
      <c r="J26" s="74"/>
      <c r="K26" s="71" t="s">
        <v>2</v>
      </c>
      <c r="L26" s="67">
        <v>4</v>
      </c>
      <c r="N26" s="73"/>
    </row>
    <row r="27" spans="2:14" x14ac:dyDescent="0.4">
      <c r="B27" s="66">
        <v>22</v>
      </c>
      <c r="C27" s="67" t="s">
        <v>58</v>
      </c>
      <c r="D27" s="68" t="str">
        <f t="shared" si="0"/>
        <v>v</v>
      </c>
      <c r="E27" s="66" t="s">
        <v>16</v>
      </c>
      <c r="F27" s="74"/>
      <c r="G27" s="66" t="s">
        <v>17</v>
      </c>
      <c r="H27" s="74"/>
      <c r="I27" s="70" t="s">
        <v>36</v>
      </c>
      <c r="J27" s="74"/>
      <c r="K27" s="71" t="s">
        <v>2</v>
      </c>
      <c r="L27" s="67">
        <v>5</v>
      </c>
      <c r="N27" s="73"/>
    </row>
    <row r="28" spans="2:14" x14ac:dyDescent="0.4">
      <c r="B28" s="66">
        <v>23</v>
      </c>
      <c r="C28" s="67" t="s">
        <v>59</v>
      </c>
      <c r="D28" s="68" t="str">
        <f t="shared" si="0"/>
        <v>w</v>
      </c>
      <c r="E28" s="66" t="s">
        <v>16</v>
      </c>
      <c r="F28" s="74"/>
      <c r="G28" s="66" t="s">
        <v>17</v>
      </c>
      <c r="H28" s="74"/>
      <c r="I28" s="70" t="s">
        <v>36</v>
      </c>
      <c r="J28" s="74"/>
      <c r="K28" s="71" t="s">
        <v>2</v>
      </c>
      <c r="L28" s="67">
        <v>6</v>
      </c>
      <c r="N28" s="73"/>
    </row>
    <row r="29" spans="2:14" x14ac:dyDescent="0.4">
      <c r="B29" s="66">
        <v>24</v>
      </c>
      <c r="C29" s="67" t="s">
        <v>60</v>
      </c>
      <c r="D29" s="68" t="str">
        <f t="shared" si="0"/>
        <v>x</v>
      </c>
      <c r="E29" s="66" t="s">
        <v>16</v>
      </c>
      <c r="F29" s="74"/>
      <c r="G29" s="66" t="s">
        <v>17</v>
      </c>
      <c r="H29" s="74"/>
      <c r="I29" s="70" t="s">
        <v>36</v>
      </c>
      <c r="J29" s="74"/>
      <c r="K29" s="71" t="s">
        <v>2</v>
      </c>
      <c r="L29" s="67">
        <v>7</v>
      </c>
      <c r="N29" s="73"/>
    </row>
    <row r="30" spans="2:14" x14ac:dyDescent="0.4">
      <c r="B30" s="66">
        <v>25</v>
      </c>
      <c r="C30" s="67" t="s">
        <v>61</v>
      </c>
      <c r="D30" s="68" t="str">
        <f t="shared" si="0"/>
        <v>y</v>
      </c>
      <c r="E30" s="66" t="s">
        <v>16</v>
      </c>
      <c r="F30" s="74"/>
      <c r="G30" s="66" t="s">
        <v>17</v>
      </c>
      <c r="H30" s="74"/>
      <c r="I30" s="70" t="s">
        <v>36</v>
      </c>
      <c r="J30" s="74"/>
      <c r="K30" s="71" t="s">
        <v>2</v>
      </c>
      <c r="L30" s="67">
        <v>8</v>
      </c>
      <c r="N30" s="73"/>
    </row>
    <row r="31" spans="2:14" x14ac:dyDescent="0.4">
      <c r="B31" s="66">
        <v>26</v>
      </c>
      <c r="C31" s="67" t="s">
        <v>62</v>
      </c>
      <c r="D31" s="68" t="str">
        <f t="shared" si="0"/>
        <v>z</v>
      </c>
      <c r="E31" s="66" t="s">
        <v>16</v>
      </c>
      <c r="F31" s="74"/>
      <c r="G31" s="66" t="s">
        <v>17</v>
      </c>
      <c r="H31" s="74"/>
      <c r="I31" s="70" t="s">
        <v>36</v>
      </c>
      <c r="J31" s="74"/>
      <c r="K31" s="71" t="s">
        <v>2</v>
      </c>
      <c r="L31" s="67">
        <v>1</v>
      </c>
      <c r="N31" s="73"/>
    </row>
    <row r="32" spans="2:14" x14ac:dyDescent="0.4">
      <c r="B32" s="66">
        <v>27</v>
      </c>
      <c r="C32" s="67" t="s">
        <v>60</v>
      </c>
      <c r="D32" s="68" t="str">
        <f t="shared" si="0"/>
        <v>x</v>
      </c>
      <c r="E32" s="66" t="s">
        <v>16</v>
      </c>
      <c r="F32" s="74"/>
      <c r="G32" s="66" t="s">
        <v>17</v>
      </c>
      <c r="H32" s="74"/>
      <c r="I32" s="70" t="s">
        <v>36</v>
      </c>
      <c r="J32" s="74"/>
      <c r="K32" s="71" t="s">
        <v>2</v>
      </c>
      <c r="L32" s="67">
        <v>2</v>
      </c>
      <c r="N32" s="73"/>
    </row>
    <row r="33" spans="2:14" x14ac:dyDescent="0.4">
      <c r="B33" s="66">
        <v>28</v>
      </c>
      <c r="C33" s="67" t="s">
        <v>63</v>
      </c>
      <c r="D33" s="68" t="str">
        <f t="shared" si="0"/>
        <v>aa</v>
      </c>
      <c r="E33" s="66" t="s">
        <v>16</v>
      </c>
      <c r="F33" s="74"/>
      <c r="G33" s="66" t="s">
        <v>17</v>
      </c>
      <c r="H33" s="74"/>
      <c r="I33" s="70" t="s">
        <v>36</v>
      </c>
      <c r="J33" s="74"/>
      <c r="K33" s="71" t="s">
        <v>2</v>
      </c>
      <c r="L33" s="67">
        <v>3</v>
      </c>
      <c r="N33" s="73"/>
    </row>
    <row r="34" spans="2:14" x14ac:dyDescent="0.4">
      <c r="B34" s="66">
        <v>29</v>
      </c>
      <c r="C34" s="67" t="s">
        <v>64</v>
      </c>
      <c r="D34" s="68" t="str">
        <f t="shared" si="0"/>
        <v>ab</v>
      </c>
      <c r="E34" s="66" t="s">
        <v>16</v>
      </c>
      <c r="F34" s="74"/>
      <c r="G34" s="66" t="s">
        <v>17</v>
      </c>
      <c r="H34" s="74"/>
      <c r="I34" s="70" t="s">
        <v>36</v>
      </c>
      <c r="J34" s="74"/>
      <c r="K34" s="71" t="s">
        <v>2</v>
      </c>
      <c r="L34" s="67">
        <v>4</v>
      </c>
      <c r="N34" s="73"/>
    </row>
    <row r="35" spans="2:14" x14ac:dyDescent="0.4">
      <c r="B35" s="66">
        <v>30</v>
      </c>
      <c r="C35" s="67" t="s">
        <v>65</v>
      </c>
      <c r="D35" s="68" t="str">
        <f t="shared" si="0"/>
        <v>ac</v>
      </c>
      <c r="E35" s="66" t="s">
        <v>16</v>
      </c>
      <c r="F35" s="74"/>
      <c r="G35" s="66" t="s">
        <v>17</v>
      </c>
      <c r="H35" s="74"/>
      <c r="I35" s="70" t="s">
        <v>36</v>
      </c>
      <c r="J35" s="74"/>
      <c r="K35" s="71" t="s">
        <v>2</v>
      </c>
      <c r="L35" s="67">
        <v>5</v>
      </c>
      <c r="N35" s="73"/>
    </row>
    <row r="36" spans="2:14" x14ac:dyDescent="0.4">
      <c r="B36" s="66">
        <v>31</v>
      </c>
      <c r="C36" s="67" t="s">
        <v>66</v>
      </c>
      <c r="D36" s="68" t="str">
        <f t="shared" si="0"/>
        <v>ad</v>
      </c>
      <c r="E36" s="66" t="s">
        <v>16</v>
      </c>
      <c r="F36" s="74"/>
      <c r="G36" s="66" t="s">
        <v>17</v>
      </c>
      <c r="H36" s="74"/>
      <c r="I36" s="70" t="s">
        <v>36</v>
      </c>
      <c r="J36" s="74"/>
      <c r="K36" s="71" t="s">
        <v>2</v>
      </c>
      <c r="L36" s="67">
        <v>6</v>
      </c>
      <c r="N36" s="73"/>
    </row>
    <row r="37" spans="2:14" x14ac:dyDescent="0.4">
      <c r="B37" s="66">
        <v>32</v>
      </c>
      <c r="C37" s="67" t="s">
        <v>67</v>
      </c>
      <c r="D37" s="68" t="str">
        <f t="shared" si="0"/>
        <v>ae</v>
      </c>
      <c r="E37" s="66" t="s">
        <v>16</v>
      </c>
      <c r="F37" s="74"/>
      <c r="G37" s="66" t="s">
        <v>17</v>
      </c>
      <c r="H37" s="74"/>
      <c r="I37" s="70" t="s">
        <v>36</v>
      </c>
      <c r="J37" s="74"/>
      <c r="K37" s="71" t="s">
        <v>2</v>
      </c>
      <c r="L37" s="67">
        <v>7</v>
      </c>
      <c r="N37" s="73"/>
    </row>
    <row r="38" spans="2:14" x14ac:dyDescent="0.4">
      <c r="B38" s="66">
        <v>33</v>
      </c>
      <c r="C38" s="67" t="s">
        <v>68</v>
      </c>
      <c r="D38" s="68" t="str">
        <f t="shared" si="0"/>
        <v>af</v>
      </c>
      <c r="E38" s="66" t="s">
        <v>16</v>
      </c>
      <c r="F38" s="74"/>
      <c r="G38" s="66" t="s">
        <v>17</v>
      </c>
      <c r="H38" s="74"/>
      <c r="I38" s="70" t="s">
        <v>36</v>
      </c>
      <c r="J38" s="74"/>
      <c r="K38" s="71" t="s">
        <v>2</v>
      </c>
      <c r="L38" s="67">
        <v>8</v>
      </c>
      <c r="N38" s="73"/>
    </row>
    <row r="39" spans="2:14" x14ac:dyDescent="0.4">
      <c r="B39" s="66">
        <v>34</v>
      </c>
      <c r="C39" s="75" t="s">
        <v>85</v>
      </c>
      <c r="D39" s="68"/>
      <c r="E39" s="66" t="s">
        <v>16</v>
      </c>
      <c r="F39" s="69">
        <v>0.29166666666666669</v>
      </c>
      <c r="G39" s="66" t="s">
        <v>17</v>
      </c>
      <c r="H39" s="69">
        <v>0.39583333333333331</v>
      </c>
      <c r="I39" s="70" t="s">
        <v>36</v>
      </c>
      <c r="J39" s="69">
        <v>0</v>
      </c>
      <c r="K39" s="71" t="s">
        <v>2</v>
      </c>
      <c r="L39" s="72">
        <f t="shared" ref="L39:L40" si="2">IF(OR(F39="",H39=""),"",(H39+IF(F39&gt;H39,1,0)-F39-J39)*24)</f>
        <v>2.4999999999999991</v>
      </c>
      <c r="N39" s="73"/>
    </row>
    <row r="40" spans="2:14" x14ac:dyDescent="0.4">
      <c r="B40" s="66"/>
      <c r="C40" s="76" t="s">
        <v>35</v>
      </c>
      <c r="D40" s="68"/>
      <c r="E40" s="66" t="s">
        <v>16</v>
      </c>
      <c r="F40" s="69">
        <v>0.6875</v>
      </c>
      <c r="G40" s="66" t="s">
        <v>17</v>
      </c>
      <c r="H40" s="69">
        <v>0.83333333333333337</v>
      </c>
      <c r="I40" s="70" t="s">
        <v>36</v>
      </c>
      <c r="J40" s="69">
        <v>0</v>
      </c>
      <c r="K40" s="71" t="s">
        <v>2</v>
      </c>
      <c r="L40" s="72">
        <f t="shared" si="2"/>
        <v>3.5000000000000009</v>
      </c>
      <c r="N40" s="73"/>
    </row>
    <row r="41" spans="2:14" x14ac:dyDescent="0.4">
      <c r="B41" s="66"/>
      <c r="C41" s="77" t="s">
        <v>35</v>
      </c>
      <c r="D41" s="68" t="str">
        <f>C39</f>
        <v>ag</v>
      </c>
      <c r="E41" s="66" t="s">
        <v>16</v>
      </c>
      <c r="F41" s="69" t="s">
        <v>35</v>
      </c>
      <c r="G41" s="66" t="s">
        <v>17</v>
      </c>
      <c r="H41" s="69" t="s">
        <v>35</v>
      </c>
      <c r="I41" s="70" t="s">
        <v>36</v>
      </c>
      <c r="J41" s="69" t="s">
        <v>35</v>
      </c>
      <c r="K41" s="71" t="s">
        <v>2</v>
      </c>
      <c r="L41" s="72">
        <f>IF(OR(L39="",L40=""),"",L39+L40)</f>
        <v>6</v>
      </c>
      <c r="N41" s="73" t="s">
        <v>113</v>
      </c>
    </row>
    <row r="42" spans="2:14" x14ac:dyDescent="0.4">
      <c r="B42" s="66"/>
      <c r="C42" s="75" t="s">
        <v>114</v>
      </c>
      <c r="D42" s="68"/>
      <c r="E42" s="66" t="s">
        <v>16</v>
      </c>
      <c r="F42" s="69"/>
      <c r="G42" s="66" t="s">
        <v>17</v>
      </c>
      <c r="H42" s="69"/>
      <c r="I42" s="70" t="s">
        <v>36</v>
      </c>
      <c r="J42" s="69">
        <v>0</v>
      </c>
      <c r="K42" s="71" t="s">
        <v>2</v>
      </c>
      <c r="L42" s="72" t="str">
        <f t="shared" ref="L42:L43" si="3">IF(OR(F42="",H42=""),"",(H42+IF(F42&gt;H42,1,0)-F42-J42)*24)</f>
        <v/>
      </c>
      <c r="N42" s="73"/>
    </row>
    <row r="43" spans="2:14" x14ac:dyDescent="0.4">
      <c r="B43" s="66">
        <v>35</v>
      </c>
      <c r="C43" s="76" t="s">
        <v>35</v>
      </c>
      <c r="D43" s="68"/>
      <c r="E43" s="66" t="s">
        <v>16</v>
      </c>
      <c r="F43" s="69"/>
      <c r="G43" s="66" t="s">
        <v>17</v>
      </c>
      <c r="H43" s="69"/>
      <c r="I43" s="70" t="s">
        <v>36</v>
      </c>
      <c r="J43" s="69">
        <v>0</v>
      </c>
      <c r="K43" s="71" t="s">
        <v>2</v>
      </c>
      <c r="L43" s="72" t="str">
        <f t="shared" si="3"/>
        <v/>
      </c>
      <c r="N43" s="73"/>
    </row>
    <row r="44" spans="2:14" x14ac:dyDescent="0.4">
      <c r="B44" s="66"/>
      <c r="C44" s="77" t="s">
        <v>35</v>
      </c>
      <c r="D44" s="68" t="str">
        <f>C42</f>
        <v>ah</v>
      </c>
      <c r="E44" s="66" t="s">
        <v>16</v>
      </c>
      <c r="F44" s="69" t="s">
        <v>35</v>
      </c>
      <c r="G44" s="66" t="s">
        <v>17</v>
      </c>
      <c r="H44" s="69" t="s">
        <v>35</v>
      </c>
      <c r="I44" s="70" t="s">
        <v>36</v>
      </c>
      <c r="J44" s="69" t="s">
        <v>35</v>
      </c>
      <c r="K44" s="71" t="s">
        <v>2</v>
      </c>
      <c r="L44" s="72" t="str">
        <f>IF(OR(L42="",L43=""),"",L42+L43)</f>
        <v/>
      </c>
      <c r="N44" s="73" t="s">
        <v>115</v>
      </c>
    </row>
    <row r="45" spans="2:14" x14ac:dyDescent="0.4">
      <c r="B45" s="66"/>
      <c r="C45" s="75" t="s">
        <v>116</v>
      </c>
      <c r="D45" s="68"/>
      <c r="E45" s="66" t="s">
        <v>16</v>
      </c>
      <c r="F45" s="69"/>
      <c r="G45" s="66" t="s">
        <v>17</v>
      </c>
      <c r="H45" s="69"/>
      <c r="I45" s="70" t="s">
        <v>36</v>
      </c>
      <c r="J45" s="69">
        <v>0</v>
      </c>
      <c r="K45" s="71" t="s">
        <v>2</v>
      </c>
      <c r="L45" s="72" t="str">
        <f t="shared" ref="L45:L46" si="4">IF(OR(F45="",H45=""),"",(H45+IF(F45&gt;H45,1,0)-F45-J45)*24)</f>
        <v/>
      </c>
      <c r="N45" s="73"/>
    </row>
    <row r="46" spans="2:14" x14ac:dyDescent="0.4">
      <c r="B46" s="66">
        <v>36</v>
      </c>
      <c r="C46" s="76" t="s">
        <v>35</v>
      </c>
      <c r="D46" s="68"/>
      <c r="E46" s="66" t="s">
        <v>16</v>
      </c>
      <c r="F46" s="69"/>
      <c r="G46" s="66" t="s">
        <v>17</v>
      </c>
      <c r="H46" s="69"/>
      <c r="I46" s="70" t="s">
        <v>36</v>
      </c>
      <c r="J46" s="69">
        <v>0</v>
      </c>
      <c r="K46" s="71" t="s">
        <v>2</v>
      </c>
      <c r="L46" s="72" t="str">
        <f t="shared" si="4"/>
        <v/>
      </c>
      <c r="N46" s="73"/>
    </row>
    <row r="47" spans="2:14" x14ac:dyDescent="0.4">
      <c r="B47" s="66"/>
      <c r="C47" s="77" t="s">
        <v>35</v>
      </c>
      <c r="D47" s="68" t="str">
        <f>C45</f>
        <v>ai</v>
      </c>
      <c r="E47" s="66" t="s">
        <v>16</v>
      </c>
      <c r="F47" s="69" t="s">
        <v>35</v>
      </c>
      <c r="G47" s="66" t="s">
        <v>17</v>
      </c>
      <c r="H47" s="69" t="s">
        <v>35</v>
      </c>
      <c r="I47" s="70" t="s">
        <v>36</v>
      </c>
      <c r="J47" s="69" t="s">
        <v>35</v>
      </c>
      <c r="K47" s="71" t="s">
        <v>2</v>
      </c>
      <c r="L47" s="72" t="str">
        <f>IF(OR(L45="",L46=""),"",L45+L46)</f>
        <v/>
      </c>
      <c r="N47" s="73" t="s">
        <v>115</v>
      </c>
    </row>
    <row r="49" spans="3:14" x14ac:dyDescent="0.4">
      <c r="C49" s="145" t="s">
        <v>117</v>
      </c>
      <c r="D49" s="145"/>
      <c r="E49" s="145"/>
      <c r="F49" s="145"/>
      <c r="G49" s="145"/>
      <c r="H49" s="145"/>
      <c r="I49" s="145"/>
      <c r="J49" s="145"/>
      <c r="K49" s="145"/>
      <c r="L49" s="145"/>
      <c r="M49" s="145"/>
      <c r="N49" s="145"/>
    </row>
    <row r="50" spans="3:14" x14ac:dyDescent="0.4">
      <c r="C50" s="145"/>
      <c r="D50" s="145"/>
      <c r="E50" s="145"/>
      <c r="F50" s="145"/>
      <c r="G50" s="145"/>
      <c r="H50" s="145"/>
      <c r="I50" s="145"/>
      <c r="J50" s="145"/>
      <c r="K50" s="145"/>
      <c r="L50" s="145"/>
      <c r="M50" s="145"/>
      <c r="N50" s="145"/>
    </row>
    <row r="51" spans="3:14" x14ac:dyDescent="0.4">
      <c r="C51" s="145" t="s">
        <v>118</v>
      </c>
      <c r="D51" s="145"/>
      <c r="E51" s="145"/>
      <c r="F51" s="145"/>
      <c r="G51" s="145"/>
      <c r="H51" s="145"/>
      <c r="I51" s="145"/>
      <c r="J51" s="145"/>
      <c r="K51" s="145"/>
      <c r="L51" s="145"/>
      <c r="M51" s="145"/>
      <c r="N51" s="145"/>
    </row>
    <row r="52" spans="3:14" x14ac:dyDescent="0.4">
      <c r="C52" s="145"/>
      <c r="D52" s="145"/>
      <c r="E52" s="145"/>
      <c r="F52" s="145"/>
      <c r="G52" s="145"/>
      <c r="H52" s="145"/>
      <c r="I52" s="145"/>
      <c r="J52" s="145"/>
      <c r="K52" s="145"/>
      <c r="L52" s="145"/>
      <c r="M52" s="145"/>
      <c r="N52" s="145"/>
    </row>
    <row r="53" spans="3:14" x14ac:dyDescent="0.4">
      <c r="C53" s="63" t="s">
        <v>119</v>
      </c>
    </row>
    <row r="54" spans="3:14" x14ac:dyDescent="0.4">
      <c r="C54" s="63" t="s">
        <v>120</v>
      </c>
    </row>
  </sheetData>
  <sheetProtection sheet="1" objects="1" scenarios="1" insertRows="0" deleteRows="0"/>
  <mergeCells count="4">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68"/>
  <sheetViews>
    <sheetView showGridLines="0" view="pageBreakPreview" zoomScale="55" zoomScaleNormal="55" zoomScaleSheetLayoutView="55" workbookViewId="0">
      <selection activeCell="AC2" sqref="AC2:AD2"/>
    </sheetView>
  </sheetViews>
  <sheetFormatPr defaultColWidth="4.5" defaultRowHeight="14.25" x14ac:dyDescent="0.4"/>
  <cols>
    <col min="1" max="1" width="4.125" style="1" customWidth="1"/>
    <col min="2" max="2" width="7.375" style="1" bestFit="1" customWidth="1"/>
    <col min="3" max="4" width="8.125" style="1" customWidth="1"/>
    <col min="5" max="8" width="3.25" style="1" hidden="1" customWidth="1"/>
    <col min="9" max="10" width="3.25" style="1" customWidth="1"/>
    <col min="11" max="62" width="5.75" style="1" customWidth="1"/>
    <col min="63" max="63" width="4.125" style="1" customWidth="1"/>
    <col min="64" max="16384" width="4.5" style="1"/>
  </cols>
  <sheetData>
    <row r="1" spans="2:67" s="6" customFormat="1" ht="20.25" customHeight="1" x14ac:dyDescent="0.4">
      <c r="C1" s="5" t="s">
        <v>173</v>
      </c>
      <c r="D1" s="5"/>
      <c r="E1" s="5"/>
      <c r="F1" s="5"/>
      <c r="G1" s="5"/>
      <c r="H1" s="5"/>
      <c r="I1" s="5"/>
      <c r="J1" s="5"/>
      <c r="M1" s="7" t="s">
        <v>0</v>
      </c>
      <c r="P1" s="5"/>
      <c r="Q1" s="5"/>
      <c r="R1" s="5"/>
      <c r="S1" s="5"/>
      <c r="T1" s="5"/>
      <c r="U1" s="5"/>
      <c r="V1" s="5"/>
      <c r="W1" s="5"/>
      <c r="AS1" s="9" t="s">
        <v>29</v>
      </c>
      <c r="AT1" s="146" t="s">
        <v>162</v>
      </c>
      <c r="AU1" s="147"/>
      <c r="AV1" s="147"/>
      <c r="AW1" s="147"/>
      <c r="AX1" s="147"/>
      <c r="AY1" s="147"/>
      <c r="AZ1" s="147"/>
      <c r="BA1" s="147"/>
      <c r="BB1" s="147"/>
      <c r="BC1" s="147"/>
      <c r="BD1" s="147"/>
      <c r="BE1" s="147"/>
      <c r="BF1" s="147"/>
      <c r="BG1" s="147"/>
      <c r="BH1" s="147"/>
      <c r="BI1" s="147"/>
      <c r="BJ1" s="9" t="s">
        <v>2</v>
      </c>
    </row>
    <row r="2" spans="2:67" s="8" customFormat="1" ht="20.25" customHeight="1" x14ac:dyDescent="0.4">
      <c r="J2" s="7"/>
      <c r="M2" s="7"/>
      <c r="N2" s="7"/>
      <c r="P2" s="9"/>
      <c r="Q2" s="9"/>
      <c r="R2" s="9"/>
      <c r="S2" s="9"/>
      <c r="T2" s="9"/>
      <c r="U2" s="9"/>
      <c r="V2" s="9"/>
      <c r="W2" s="9"/>
      <c r="AB2" s="9" t="s">
        <v>26</v>
      </c>
      <c r="AC2" s="148"/>
      <c r="AD2" s="148"/>
      <c r="AE2" s="9" t="s">
        <v>27</v>
      </c>
      <c r="AF2" s="149" t="str">
        <f>IF(AC2=0,"",YEAR(DATE(2018+AC2,1,1)))</f>
        <v/>
      </c>
      <c r="AG2" s="149"/>
      <c r="AH2" s="8" t="s">
        <v>28</v>
      </c>
      <c r="AI2" s="8" t="s">
        <v>1</v>
      </c>
      <c r="AJ2" s="148"/>
      <c r="AK2" s="148"/>
      <c r="AL2" s="8" t="s">
        <v>23</v>
      </c>
      <c r="AS2" s="9" t="s">
        <v>30</v>
      </c>
      <c r="AT2" s="148"/>
      <c r="AU2" s="148"/>
      <c r="AV2" s="148"/>
      <c r="AW2" s="148"/>
      <c r="AX2" s="148"/>
      <c r="AY2" s="148"/>
      <c r="AZ2" s="148"/>
      <c r="BA2" s="148"/>
      <c r="BB2" s="148"/>
      <c r="BC2" s="148"/>
      <c r="BD2" s="148"/>
      <c r="BE2" s="148"/>
      <c r="BF2" s="148"/>
      <c r="BG2" s="148"/>
      <c r="BH2" s="148"/>
      <c r="BI2" s="148"/>
      <c r="BJ2" s="9" t="s">
        <v>2</v>
      </c>
      <c r="BK2" s="9"/>
      <c r="BL2" s="9"/>
      <c r="BM2" s="9"/>
    </row>
    <row r="3" spans="2:67" s="8" customFormat="1" ht="20.25" customHeight="1" x14ac:dyDescent="0.4">
      <c r="J3" s="7"/>
      <c r="M3" s="7"/>
      <c r="O3" s="9"/>
      <c r="P3" s="9"/>
      <c r="Q3" s="9"/>
      <c r="R3" s="9"/>
      <c r="S3" s="9"/>
      <c r="T3" s="9"/>
      <c r="U3" s="9"/>
      <c r="AC3" s="12"/>
      <c r="AD3" s="12"/>
      <c r="AE3" s="12"/>
      <c r="AF3" s="13"/>
      <c r="AG3" s="12"/>
      <c r="BD3" s="14" t="s">
        <v>20</v>
      </c>
      <c r="BE3" s="150" t="s">
        <v>121</v>
      </c>
      <c r="BF3" s="151"/>
      <c r="BG3" s="151"/>
      <c r="BH3" s="152"/>
      <c r="BI3" s="9"/>
    </row>
    <row r="4" spans="2:67" s="8" customFormat="1" ht="20.25" customHeight="1" x14ac:dyDescent="0.4">
      <c r="J4" s="7"/>
      <c r="M4" s="7"/>
      <c r="O4" s="9"/>
      <c r="P4" s="9"/>
      <c r="Q4" s="9"/>
      <c r="R4" s="9"/>
      <c r="S4" s="9"/>
      <c r="T4" s="9"/>
      <c r="U4" s="9"/>
      <c r="AC4" s="12"/>
      <c r="AD4" s="12"/>
      <c r="AE4" s="12"/>
      <c r="AF4" s="13"/>
      <c r="AG4" s="12"/>
      <c r="BD4" s="14" t="s">
        <v>123</v>
      </c>
      <c r="BE4" s="150" t="s">
        <v>122</v>
      </c>
      <c r="BF4" s="151"/>
      <c r="BG4" s="151"/>
      <c r="BH4" s="152"/>
      <c r="BI4" s="9"/>
    </row>
    <row r="5" spans="2:67" s="8" customFormat="1" ht="9" customHeight="1" x14ac:dyDescent="0.4">
      <c r="J5" s="7"/>
      <c r="M5" s="7"/>
      <c r="O5" s="9"/>
      <c r="P5" s="9"/>
      <c r="Q5" s="9"/>
      <c r="R5" s="9"/>
      <c r="S5" s="9"/>
      <c r="T5" s="9"/>
      <c r="U5" s="9"/>
      <c r="AC5" s="116"/>
      <c r="AD5" s="116"/>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128</v>
      </c>
      <c r="AP6" s="6"/>
      <c r="AQ6" s="6"/>
      <c r="AR6" s="6"/>
      <c r="AS6" s="6"/>
      <c r="AT6" s="6"/>
      <c r="AU6" s="6"/>
      <c r="AW6" s="27"/>
      <c r="AX6" s="27"/>
      <c r="AY6" s="2"/>
      <c r="AZ6" s="6"/>
      <c r="BA6" s="182"/>
      <c r="BB6" s="183"/>
      <c r="BC6" s="2" t="s">
        <v>21</v>
      </c>
      <c r="BD6" s="6"/>
      <c r="BE6" s="182"/>
      <c r="BF6" s="183"/>
      <c r="BG6" s="2" t="s">
        <v>22</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25</v>
      </c>
      <c r="BC8" s="6"/>
      <c r="BD8" s="6"/>
      <c r="BE8" s="184" t="e">
        <f>DAY(EOMONTH(DATE(AF2,AJ2,1),0))</f>
        <v>#VALUE!</v>
      </c>
      <c r="BF8" s="185"/>
      <c r="BG8" s="6" t="s">
        <v>24</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186" t="s">
        <v>19</v>
      </c>
      <c r="C10" s="173" t="s">
        <v>132</v>
      </c>
      <c r="D10" s="155"/>
      <c r="E10" s="97"/>
      <c r="F10" s="98"/>
      <c r="G10" s="97"/>
      <c r="H10" s="98"/>
      <c r="I10" s="189" t="s">
        <v>167</v>
      </c>
      <c r="J10" s="190"/>
      <c r="K10" s="153" t="s">
        <v>168</v>
      </c>
      <c r="L10" s="154"/>
      <c r="M10" s="154"/>
      <c r="N10" s="155"/>
      <c r="O10" s="153" t="s">
        <v>169</v>
      </c>
      <c r="P10" s="154"/>
      <c r="Q10" s="154"/>
      <c r="R10" s="154"/>
      <c r="S10" s="155"/>
      <c r="T10" s="133"/>
      <c r="U10" s="133"/>
      <c r="V10" s="134"/>
      <c r="W10" s="162" t="s">
        <v>170</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4" t="str">
        <f>IF(BE3="４週","(9)1～4週目の勤務時間数合計","(9)1か月の勤務時間数　合計")</f>
        <v>(9)1～4週目の勤務時間数合計</v>
      </c>
      <c r="BC10" s="165"/>
      <c r="BD10" s="170" t="s">
        <v>171</v>
      </c>
      <c r="BE10" s="165"/>
      <c r="BF10" s="173" t="s">
        <v>172</v>
      </c>
      <c r="BG10" s="154"/>
      <c r="BH10" s="154"/>
      <c r="BI10" s="154"/>
      <c r="BJ10" s="174"/>
    </row>
    <row r="11" spans="2:67" ht="20.25" customHeight="1" x14ac:dyDescent="0.4">
      <c r="B11" s="187"/>
      <c r="C11" s="175"/>
      <c r="D11" s="158"/>
      <c r="E11" s="99"/>
      <c r="F11" s="100"/>
      <c r="G11" s="99"/>
      <c r="H11" s="100"/>
      <c r="I11" s="191"/>
      <c r="J11" s="192"/>
      <c r="K11" s="156"/>
      <c r="L11" s="157"/>
      <c r="M11" s="157"/>
      <c r="N11" s="158"/>
      <c r="O11" s="156"/>
      <c r="P11" s="157"/>
      <c r="Q11" s="157"/>
      <c r="R11" s="157"/>
      <c r="S11" s="158"/>
      <c r="T11" s="135"/>
      <c r="U11" s="135"/>
      <c r="V11" s="136"/>
      <c r="W11" s="179" t="s">
        <v>11</v>
      </c>
      <c r="X11" s="179"/>
      <c r="Y11" s="179"/>
      <c r="Z11" s="179"/>
      <c r="AA11" s="179"/>
      <c r="AB11" s="179"/>
      <c r="AC11" s="180"/>
      <c r="AD11" s="181" t="s">
        <v>12</v>
      </c>
      <c r="AE11" s="179"/>
      <c r="AF11" s="179"/>
      <c r="AG11" s="179"/>
      <c r="AH11" s="179"/>
      <c r="AI11" s="179"/>
      <c r="AJ11" s="180"/>
      <c r="AK11" s="181" t="s">
        <v>13</v>
      </c>
      <c r="AL11" s="179"/>
      <c r="AM11" s="179"/>
      <c r="AN11" s="179"/>
      <c r="AO11" s="179"/>
      <c r="AP11" s="179"/>
      <c r="AQ11" s="180"/>
      <c r="AR11" s="181" t="s">
        <v>14</v>
      </c>
      <c r="AS11" s="179"/>
      <c r="AT11" s="179"/>
      <c r="AU11" s="179"/>
      <c r="AV11" s="179"/>
      <c r="AW11" s="179"/>
      <c r="AX11" s="180"/>
      <c r="AY11" s="181" t="s">
        <v>15</v>
      </c>
      <c r="AZ11" s="179"/>
      <c r="BA11" s="179"/>
      <c r="BB11" s="166"/>
      <c r="BC11" s="167"/>
      <c r="BD11" s="171"/>
      <c r="BE11" s="167"/>
      <c r="BF11" s="175"/>
      <c r="BG11" s="157"/>
      <c r="BH11" s="157"/>
      <c r="BI11" s="157"/>
      <c r="BJ11" s="176"/>
    </row>
    <row r="12" spans="2:67" ht="20.25" customHeight="1" x14ac:dyDescent="0.4">
      <c r="B12" s="187"/>
      <c r="C12" s="175"/>
      <c r="D12" s="158"/>
      <c r="E12" s="99"/>
      <c r="F12" s="100"/>
      <c r="G12" s="99"/>
      <c r="H12" s="100"/>
      <c r="I12" s="191"/>
      <c r="J12" s="192"/>
      <c r="K12" s="156"/>
      <c r="L12" s="157"/>
      <c r="M12" s="157"/>
      <c r="N12" s="158"/>
      <c r="O12" s="156"/>
      <c r="P12" s="157"/>
      <c r="Q12" s="157"/>
      <c r="R12" s="157"/>
      <c r="S12" s="158"/>
      <c r="T12" s="135"/>
      <c r="U12" s="135"/>
      <c r="V12" s="136"/>
      <c r="W12" s="103">
        <v>1</v>
      </c>
      <c r="X12" s="96">
        <v>2</v>
      </c>
      <c r="Y12" s="96">
        <v>3</v>
      </c>
      <c r="Z12" s="96">
        <v>4</v>
      </c>
      <c r="AA12" s="96">
        <v>5</v>
      </c>
      <c r="AB12" s="96">
        <v>6</v>
      </c>
      <c r="AC12" s="104">
        <v>7</v>
      </c>
      <c r="AD12" s="105">
        <v>8</v>
      </c>
      <c r="AE12" s="96">
        <v>9</v>
      </c>
      <c r="AF12" s="96">
        <v>10</v>
      </c>
      <c r="AG12" s="96">
        <v>11</v>
      </c>
      <c r="AH12" s="96">
        <v>12</v>
      </c>
      <c r="AI12" s="96">
        <v>13</v>
      </c>
      <c r="AJ12" s="104">
        <v>14</v>
      </c>
      <c r="AK12" s="103">
        <v>15</v>
      </c>
      <c r="AL12" s="96">
        <v>16</v>
      </c>
      <c r="AM12" s="96">
        <v>17</v>
      </c>
      <c r="AN12" s="96">
        <v>18</v>
      </c>
      <c r="AO12" s="96">
        <v>19</v>
      </c>
      <c r="AP12" s="96">
        <v>20</v>
      </c>
      <c r="AQ12" s="104">
        <v>21</v>
      </c>
      <c r="AR12" s="105">
        <v>22</v>
      </c>
      <c r="AS12" s="96">
        <v>23</v>
      </c>
      <c r="AT12" s="96">
        <v>24</v>
      </c>
      <c r="AU12" s="96">
        <v>25</v>
      </c>
      <c r="AV12" s="96">
        <v>26</v>
      </c>
      <c r="AW12" s="96">
        <v>27</v>
      </c>
      <c r="AX12" s="104">
        <v>28</v>
      </c>
      <c r="AY12" s="105" t="str">
        <f>IF($BE$3="実績",IF(DAY(DATE($AF$2,$AJ$2,29))=29,29,""),"")</f>
        <v/>
      </c>
      <c r="AZ12" s="96" t="str">
        <f>IF($BE$3="実績",IF(DAY(DATE($AF$2,$AJ$2,30))=30,30,""),"")</f>
        <v/>
      </c>
      <c r="BA12" s="104" t="str">
        <f>IF($BE$3="実績",IF(DAY(DATE($AF$2,$AJ$2,31))=31,31,""),"")</f>
        <v/>
      </c>
      <c r="BB12" s="166"/>
      <c r="BC12" s="167"/>
      <c r="BD12" s="171"/>
      <c r="BE12" s="167"/>
      <c r="BF12" s="175"/>
      <c r="BG12" s="157"/>
      <c r="BH12" s="157"/>
      <c r="BI12" s="157"/>
      <c r="BJ12" s="176"/>
    </row>
    <row r="13" spans="2:67" ht="20.25" hidden="1" customHeight="1" x14ac:dyDescent="0.4">
      <c r="B13" s="187"/>
      <c r="C13" s="175"/>
      <c r="D13" s="158"/>
      <c r="E13" s="99"/>
      <c r="F13" s="100"/>
      <c r="G13" s="99"/>
      <c r="H13" s="100"/>
      <c r="I13" s="191"/>
      <c r="J13" s="192"/>
      <c r="K13" s="156"/>
      <c r="L13" s="157"/>
      <c r="M13" s="157"/>
      <c r="N13" s="158"/>
      <c r="O13" s="156"/>
      <c r="P13" s="157"/>
      <c r="Q13" s="157"/>
      <c r="R13" s="157"/>
      <c r="S13" s="158"/>
      <c r="T13" s="135"/>
      <c r="U13" s="135"/>
      <c r="V13" s="136"/>
      <c r="W13" s="103" t="e">
        <f>WEEKDAY(DATE($AF$2,$AJ$2,1))</f>
        <v>#VALUE!</v>
      </c>
      <c r="X13" s="96" t="e">
        <f>WEEKDAY(DATE($AF$2,$AJ$2,2))</f>
        <v>#VALUE!</v>
      </c>
      <c r="Y13" s="96" t="e">
        <f>WEEKDAY(DATE($AF$2,$AJ$2,3))</f>
        <v>#VALUE!</v>
      </c>
      <c r="Z13" s="96" t="e">
        <f>WEEKDAY(DATE($AF$2,$AJ$2,4))</f>
        <v>#VALUE!</v>
      </c>
      <c r="AA13" s="96" t="e">
        <f>WEEKDAY(DATE($AF$2,$AJ$2,5))</f>
        <v>#VALUE!</v>
      </c>
      <c r="AB13" s="96" t="e">
        <f>WEEKDAY(DATE($AF$2,$AJ$2,6))</f>
        <v>#VALUE!</v>
      </c>
      <c r="AC13" s="104" t="e">
        <f>WEEKDAY(DATE($AF$2,$AJ$2,7))</f>
        <v>#VALUE!</v>
      </c>
      <c r="AD13" s="105" t="e">
        <f>WEEKDAY(DATE($AF$2,$AJ$2,8))</f>
        <v>#VALUE!</v>
      </c>
      <c r="AE13" s="96" t="e">
        <f>WEEKDAY(DATE($AF$2,$AJ$2,9))</f>
        <v>#VALUE!</v>
      </c>
      <c r="AF13" s="96" t="e">
        <f>WEEKDAY(DATE($AF$2,$AJ$2,10))</f>
        <v>#VALUE!</v>
      </c>
      <c r="AG13" s="96" t="e">
        <f>WEEKDAY(DATE($AF$2,$AJ$2,11))</f>
        <v>#VALUE!</v>
      </c>
      <c r="AH13" s="96" t="e">
        <f>WEEKDAY(DATE($AF$2,$AJ$2,12))</f>
        <v>#VALUE!</v>
      </c>
      <c r="AI13" s="96" t="e">
        <f>WEEKDAY(DATE($AF$2,$AJ$2,13))</f>
        <v>#VALUE!</v>
      </c>
      <c r="AJ13" s="104" t="e">
        <f>WEEKDAY(DATE($AF$2,$AJ$2,14))</f>
        <v>#VALUE!</v>
      </c>
      <c r="AK13" s="105" t="e">
        <f>WEEKDAY(DATE($AF$2,$AJ$2,15))</f>
        <v>#VALUE!</v>
      </c>
      <c r="AL13" s="96" t="e">
        <f>WEEKDAY(DATE($AF$2,$AJ$2,16))</f>
        <v>#VALUE!</v>
      </c>
      <c r="AM13" s="96" t="e">
        <f>WEEKDAY(DATE($AF$2,$AJ$2,17))</f>
        <v>#VALUE!</v>
      </c>
      <c r="AN13" s="96" t="e">
        <f>WEEKDAY(DATE($AF$2,$AJ$2,18))</f>
        <v>#VALUE!</v>
      </c>
      <c r="AO13" s="96" t="e">
        <f>WEEKDAY(DATE($AF$2,$AJ$2,19))</f>
        <v>#VALUE!</v>
      </c>
      <c r="AP13" s="96" t="e">
        <f>WEEKDAY(DATE($AF$2,$AJ$2,20))</f>
        <v>#VALUE!</v>
      </c>
      <c r="AQ13" s="104" t="e">
        <f>WEEKDAY(DATE($AF$2,$AJ$2,21))</f>
        <v>#VALUE!</v>
      </c>
      <c r="AR13" s="105" t="e">
        <f>WEEKDAY(DATE($AF$2,$AJ$2,22))</f>
        <v>#VALUE!</v>
      </c>
      <c r="AS13" s="96" t="e">
        <f>WEEKDAY(DATE($AF$2,$AJ$2,23))</f>
        <v>#VALUE!</v>
      </c>
      <c r="AT13" s="96" t="e">
        <f>WEEKDAY(DATE($AF$2,$AJ$2,24))</f>
        <v>#VALUE!</v>
      </c>
      <c r="AU13" s="96" t="e">
        <f>WEEKDAY(DATE($AF$2,$AJ$2,25))</f>
        <v>#VALUE!</v>
      </c>
      <c r="AV13" s="96" t="e">
        <f>WEEKDAY(DATE($AF$2,$AJ$2,26))</f>
        <v>#VALUE!</v>
      </c>
      <c r="AW13" s="96" t="e">
        <f>WEEKDAY(DATE($AF$2,$AJ$2,27))</f>
        <v>#VALUE!</v>
      </c>
      <c r="AX13" s="104" t="e">
        <f>WEEKDAY(DATE($AF$2,$AJ$2,28))</f>
        <v>#VALUE!</v>
      </c>
      <c r="AY13" s="105">
        <f>IF(AY12=29,WEEKDAY(DATE($AF$2,$AJ$2,29)),0)</f>
        <v>0</v>
      </c>
      <c r="AZ13" s="96">
        <f>IF(AZ12=30,WEEKDAY(DATE($AF$2,$AJ$2,30)),0)</f>
        <v>0</v>
      </c>
      <c r="BA13" s="104">
        <f>IF(BA12=31,WEEKDAY(DATE($AF$2,$AJ$2,31)),0)</f>
        <v>0</v>
      </c>
      <c r="BB13" s="166"/>
      <c r="BC13" s="167"/>
      <c r="BD13" s="171"/>
      <c r="BE13" s="167"/>
      <c r="BF13" s="175"/>
      <c r="BG13" s="157"/>
      <c r="BH13" s="157"/>
      <c r="BI13" s="157"/>
      <c r="BJ13" s="176"/>
    </row>
    <row r="14" spans="2:67" ht="20.25" customHeight="1" thickBot="1" x14ac:dyDescent="0.45">
      <c r="B14" s="188"/>
      <c r="C14" s="177"/>
      <c r="D14" s="161"/>
      <c r="E14" s="101"/>
      <c r="F14" s="102"/>
      <c r="G14" s="101"/>
      <c r="H14" s="102"/>
      <c r="I14" s="193"/>
      <c r="J14" s="194"/>
      <c r="K14" s="159"/>
      <c r="L14" s="160"/>
      <c r="M14" s="160"/>
      <c r="N14" s="161"/>
      <c r="O14" s="159"/>
      <c r="P14" s="160"/>
      <c r="Q14" s="160"/>
      <c r="R14" s="160"/>
      <c r="S14" s="161"/>
      <c r="T14" s="137"/>
      <c r="U14" s="137"/>
      <c r="V14" s="138"/>
      <c r="W14" s="106" t="e">
        <f>IF(W13=1,"日",IF(W13=2,"月",IF(W13=3,"火",IF(W13=4,"水",IF(W13=5,"木",IF(W13=6,"金","土"))))))</f>
        <v>#VALUE!</v>
      </c>
      <c r="X14" s="107" t="e">
        <f t="shared" ref="X14:AX14" si="0">IF(X13=1,"日",IF(X13=2,"月",IF(X13=3,"火",IF(X13=4,"水",IF(X13=5,"木",IF(X13=6,"金","土"))))))</f>
        <v>#VALUE!</v>
      </c>
      <c r="Y14" s="107" t="e">
        <f t="shared" si="0"/>
        <v>#VALUE!</v>
      </c>
      <c r="Z14" s="107" t="e">
        <f t="shared" si="0"/>
        <v>#VALUE!</v>
      </c>
      <c r="AA14" s="107" t="e">
        <f t="shared" si="0"/>
        <v>#VALUE!</v>
      </c>
      <c r="AB14" s="107" t="e">
        <f t="shared" si="0"/>
        <v>#VALUE!</v>
      </c>
      <c r="AC14" s="108" t="e">
        <f t="shared" si="0"/>
        <v>#VALUE!</v>
      </c>
      <c r="AD14" s="109" t="e">
        <f>IF(AD13=1,"日",IF(AD13=2,"月",IF(AD13=3,"火",IF(AD13=4,"水",IF(AD13=5,"木",IF(AD13=6,"金","土"))))))</f>
        <v>#VALUE!</v>
      </c>
      <c r="AE14" s="107" t="e">
        <f t="shared" si="0"/>
        <v>#VALUE!</v>
      </c>
      <c r="AF14" s="107" t="e">
        <f t="shared" si="0"/>
        <v>#VALUE!</v>
      </c>
      <c r="AG14" s="107" t="e">
        <f t="shared" si="0"/>
        <v>#VALUE!</v>
      </c>
      <c r="AH14" s="107" t="e">
        <f t="shared" si="0"/>
        <v>#VALUE!</v>
      </c>
      <c r="AI14" s="107" t="e">
        <f t="shared" si="0"/>
        <v>#VALUE!</v>
      </c>
      <c r="AJ14" s="108" t="e">
        <f t="shared" si="0"/>
        <v>#VALUE!</v>
      </c>
      <c r="AK14" s="109" t="e">
        <f>IF(AK13=1,"日",IF(AK13=2,"月",IF(AK13=3,"火",IF(AK13=4,"水",IF(AK13=5,"木",IF(AK13=6,"金","土"))))))</f>
        <v>#VALUE!</v>
      </c>
      <c r="AL14" s="107" t="e">
        <f t="shared" si="0"/>
        <v>#VALUE!</v>
      </c>
      <c r="AM14" s="107" t="e">
        <f t="shared" si="0"/>
        <v>#VALUE!</v>
      </c>
      <c r="AN14" s="107" t="e">
        <f t="shared" si="0"/>
        <v>#VALUE!</v>
      </c>
      <c r="AO14" s="107" t="e">
        <f t="shared" si="0"/>
        <v>#VALUE!</v>
      </c>
      <c r="AP14" s="107" t="e">
        <f t="shared" si="0"/>
        <v>#VALUE!</v>
      </c>
      <c r="AQ14" s="108" t="e">
        <f t="shared" si="0"/>
        <v>#VALUE!</v>
      </c>
      <c r="AR14" s="109" t="e">
        <f>IF(AR13=1,"日",IF(AR13=2,"月",IF(AR13=3,"火",IF(AR13=4,"水",IF(AR13=5,"木",IF(AR13=6,"金","土"))))))</f>
        <v>#VALUE!</v>
      </c>
      <c r="AS14" s="107" t="e">
        <f t="shared" si="0"/>
        <v>#VALUE!</v>
      </c>
      <c r="AT14" s="107" t="e">
        <f t="shared" si="0"/>
        <v>#VALUE!</v>
      </c>
      <c r="AU14" s="107" t="e">
        <f t="shared" si="0"/>
        <v>#VALUE!</v>
      </c>
      <c r="AV14" s="107" t="e">
        <f t="shared" si="0"/>
        <v>#VALUE!</v>
      </c>
      <c r="AW14" s="107" t="e">
        <f t="shared" si="0"/>
        <v>#VALUE!</v>
      </c>
      <c r="AX14" s="108" t="e">
        <f t="shared" si="0"/>
        <v>#VALUE!</v>
      </c>
      <c r="AY14" s="107" t="str">
        <f>IF(AY13=1,"日",IF(AY13=2,"月",IF(AY13=3,"火",IF(AY13=4,"水",IF(AY13=5,"木",IF(AY13=6,"金",IF(AY13=0,"","土")))))))</f>
        <v/>
      </c>
      <c r="AZ14" s="107" t="str">
        <f>IF(AZ13=1,"日",IF(AZ13=2,"月",IF(AZ13=3,"火",IF(AZ13=4,"水",IF(AZ13=5,"木",IF(AZ13=6,"金",IF(AZ13=0,"","土")))))))</f>
        <v/>
      </c>
      <c r="BA14" s="107" t="str">
        <f>IF(BA13=1,"日",IF(BA13=2,"月",IF(BA13=3,"火",IF(BA13=4,"水",IF(BA13=5,"木",IF(BA13=6,"金",IF(BA13=0,"","土")))))))</f>
        <v/>
      </c>
      <c r="BB14" s="168"/>
      <c r="BC14" s="169"/>
      <c r="BD14" s="172"/>
      <c r="BE14" s="169"/>
      <c r="BF14" s="177"/>
      <c r="BG14" s="160"/>
      <c r="BH14" s="160"/>
      <c r="BI14" s="160"/>
      <c r="BJ14" s="178"/>
    </row>
    <row r="15" spans="2:67" ht="20.25" customHeight="1" x14ac:dyDescent="0.4">
      <c r="B15" s="211">
        <f>B13+1</f>
        <v>1</v>
      </c>
      <c r="C15" s="235"/>
      <c r="D15" s="236"/>
      <c r="E15" s="110"/>
      <c r="F15" s="111"/>
      <c r="G15" s="110"/>
      <c r="H15" s="111"/>
      <c r="I15" s="237"/>
      <c r="J15" s="238"/>
      <c r="K15" s="239"/>
      <c r="L15" s="240"/>
      <c r="M15" s="240"/>
      <c r="N15" s="236"/>
      <c r="O15" s="225"/>
      <c r="P15" s="226"/>
      <c r="Q15" s="226"/>
      <c r="R15" s="226"/>
      <c r="S15" s="227"/>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28"/>
      <c r="BC15" s="229"/>
      <c r="BD15" s="230"/>
      <c r="BE15" s="231"/>
      <c r="BF15" s="232"/>
      <c r="BG15" s="233"/>
      <c r="BH15" s="233"/>
      <c r="BI15" s="233"/>
      <c r="BJ15" s="234"/>
    </row>
    <row r="16" spans="2:67" ht="20.25" customHeight="1" x14ac:dyDescent="0.4">
      <c r="B16" s="212"/>
      <c r="C16" s="215"/>
      <c r="D16" s="216"/>
      <c r="E16" s="112"/>
      <c r="F16" s="113">
        <f>C15</f>
        <v>0</v>
      </c>
      <c r="G16" s="112"/>
      <c r="H16" s="113">
        <f>I15</f>
        <v>0</v>
      </c>
      <c r="I16" s="219"/>
      <c r="J16" s="220"/>
      <c r="K16" s="223"/>
      <c r="L16" s="224"/>
      <c r="M16" s="224"/>
      <c r="N16" s="216"/>
      <c r="O16" s="195"/>
      <c r="P16" s="196"/>
      <c r="Q16" s="196"/>
      <c r="R16" s="196"/>
      <c r="S16" s="197"/>
      <c r="T16" s="88" t="s">
        <v>124</v>
      </c>
      <c r="U16" s="89"/>
      <c r="V16" s="90"/>
      <c r="W16" s="117" t="str">
        <f>IF(W15="","",VLOOKUP(W15,シフト記号表!$C$6:$L$47,10,FALSE))</f>
        <v/>
      </c>
      <c r="X16" s="118" t="str">
        <f>IF(X15="","",VLOOKUP(X15,シフト記号表!$C$6:$L$47,10,FALSE))</f>
        <v/>
      </c>
      <c r="Y16" s="118" t="str">
        <f>IF(Y15="","",VLOOKUP(Y15,シフト記号表!$C$6:$L$47,10,FALSE))</f>
        <v/>
      </c>
      <c r="Z16" s="118" t="str">
        <f>IF(Z15="","",VLOOKUP(Z15,シフト記号表!$C$6:$L$47,10,FALSE))</f>
        <v/>
      </c>
      <c r="AA16" s="118" t="str">
        <f>IF(AA15="","",VLOOKUP(AA15,シフト記号表!$C$6:$L$47,10,FALSE))</f>
        <v/>
      </c>
      <c r="AB16" s="118" t="str">
        <f>IF(AB15="","",VLOOKUP(AB15,シフト記号表!$C$6:$L$47,10,FALSE))</f>
        <v/>
      </c>
      <c r="AC16" s="119" t="str">
        <f>IF(AC15="","",VLOOKUP(AC15,シフト記号表!$C$6:$L$47,10,FALSE))</f>
        <v/>
      </c>
      <c r="AD16" s="117" t="str">
        <f>IF(AD15="","",VLOOKUP(AD15,シフト記号表!$C$6:$L$47,10,FALSE))</f>
        <v/>
      </c>
      <c r="AE16" s="118" t="str">
        <f>IF(AE15="","",VLOOKUP(AE15,シフト記号表!$C$6:$L$47,10,FALSE))</f>
        <v/>
      </c>
      <c r="AF16" s="118" t="str">
        <f>IF(AF15="","",VLOOKUP(AF15,シフト記号表!$C$6:$L$47,10,FALSE))</f>
        <v/>
      </c>
      <c r="AG16" s="118" t="str">
        <f>IF(AG15="","",VLOOKUP(AG15,シフト記号表!$C$6:$L$47,10,FALSE))</f>
        <v/>
      </c>
      <c r="AH16" s="118" t="str">
        <f>IF(AH15="","",VLOOKUP(AH15,シフト記号表!$C$6:$L$47,10,FALSE))</f>
        <v/>
      </c>
      <c r="AI16" s="118" t="str">
        <f>IF(AI15="","",VLOOKUP(AI15,シフト記号表!$C$6:$L$47,10,FALSE))</f>
        <v/>
      </c>
      <c r="AJ16" s="119" t="str">
        <f>IF(AJ15="","",VLOOKUP(AJ15,シフト記号表!$C$6:$L$47,10,FALSE))</f>
        <v/>
      </c>
      <c r="AK16" s="117" t="str">
        <f>IF(AK15="","",VLOOKUP(AK15,シフト記号表!$C$6:$L$47,10,FALSE))</f>
        <v/>
      </c>
      <c r="AL16" s="118" t="str">
        <f>IF(AL15="","",VLOOKUP(AL15,シフト記号表!$C$6:$L$47,10,FALSE))</f>
        <v/>
      </c>
      <c r="AM16" s="118" t="str">
        <f>IF(AM15="","",VLOOKUP(AM15,シフト記号表!$C$6:$L$47,10,FALSE))</f>
        <v/>
      </c>
      <c r="AN16" s="118" t="str">
        <f>IF(AN15="","",VLOOKUP(AN15,シフト記号表!$C$6:$L$47,10,FALSE))</f>
        <v/>
      </c>
      <c r="AO16" s="118" t="str">
        <f>IF(AO15="","",VLOOKUP(AO15,シフト記号表!$C$6:$L$47,10,FALSE))</f>
        <v/>
      </c>
      <c r="AP16" s="118" t="str">
        <f>IF(AP15="","",VLOOKUP(AP15,シフト記号表!$C$6:$L$47,10,FALSE))</f>
        <v/>
      </c>
      <c r="AQ16" s="119" t="str">
        <f>IF(AQ15="","",VLOOKUP(AQ15,シフト記号表!$C$6:$L$47,10,FALSE))</f>
        <v/>
      </c>
      <c r="AR16" s="117" t="str">
        <f>IF(AR15="","",VLOOKUP(AR15,シフト記号表!$C$6:$L$47,10,FALSE))</f>
        <v/>
      </c>
      <c r="AS16" s="118" t="str">
        <f>IF(AS15="","",VLOOKUP(AS15,シフト記号表!$C$6:$L$47,10,FALSE))</f>
        <v/>
      </c>
      <c r="AT16" s="118" t="str">
        <f>IF(AT15="","",VLOOKUP(AT15,シフト記号表!$C$6:$L$47,10,FALSE))</f>
        <v/>
      </c>
      <c r="AU16" s="118" t="str">
        <f>IF(AU15="","",VLOOKUP(AU15,シフト記号表!$C$6:$L$47,10,FALSE))</f>
        <v/>
      </c>
      <c r="AV16" s="118" t="str">
        <f>IF(AV15="","",VLOOKUP(AV15,シフト記号表!$C$6:$L$47,10,FALSE))</f>
        <v/>
      </c>
      <c r="AW16" s="118" t="str">
        <f>IF(AW15="","",VLOOKUP(AW15,シフト記号表!$C$6:$L$47,10,FALSE))</f>
        <v/>
      </c>
      <c r="AX16" s="119" t="str">
        <f>IF(AX15="","",VLOOKUP(AX15,シフト記号表!$C$6:$L$47,10,FALSE))</f>
        <v/>
      </c>
      <c r="AY16" s="117" t="str">
        <f>IF(AY15="","",VLOOKUP(AY15,シフト記号表!$C$6:$L$47,10,FALSE))</f>
        <v/>
      </c>
      <c r="AZ16" s="118" t="str">
        <f>IF(AZ15="","",VLOOKUP(AZ15,シフト記号表!$C$6:$L$47,10,FALSE))</f>
        <v/>
      </c>
      <c r="BA16" s="118" t="str">
        <f>IF(BA15="","",VLOOKUP(BA15,シフト記号表!$C$6:$L$47,10,FALSE))</f>
        <v/>
      </c>
      <c r="BB16" s="208">
        <f>IF($BE$3="４週",SUM(W16:AX16),IF($BE$3="暦月",SUM(W16:BA16),""))</f>
        <v>0</v>
      </c>
      <c r="BC16" s="209"/>
      <c r="BD16" s="210">
        <f>IF($BE$3="４週",BB16/4,IF($BE$3="暦月",(BB16/($BE$8/7)),""))</f>
        <v>0</v>
      </c>
      <c r="BE16" s="209"/>
      <c r="BF16" s="205"/>
      <c r="BG16" s="206"/>
      <c r="BH16" s="206"/>
      <c r="BI16" s="206"/>
      <c r="BJ16" s="207"/>
    </row>
    <row r="17" spans="2:62" ht="20.25" customHeight="1" x14ac:dyDescent="0.4">
      <c r="B17" s="211">
        <f>B15+1</f>
        <v>2</v>
      </c>
      <c r="C17" s="213"/>
      <c r="D17" s="214"/>
      <c r="E17" s="114"/>
      <c r="F17" s="115"/>
      <c r="G17" s="114"/>
      <c r="H17" s="115"/>
      <c r="I17" s="217"/>
      <c r="J17" s="218"/>
      <c r="K17" s="221"/>
      <c r="L17" s="222"/>
      <c r="M17" s="222"/>
      <c r="N17" s="214"/>
      <c r="O17" s="195"/>
      <c r="P17" s="196"/>
      <c r="Q17" s="196"/>
      <c r="R17" s="196"/>
      <c r="S17" s="197"/>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198"/>
      <c r="BC17" s="199"/>
      <c r="BD17" s="200"/>
      <c r="BE17" s="201"/>
      <c r="BF17" s="202"/>
      <c r="BG17" s="203"/>
      <c r="BH17" s="203"/>
      <c r="BI17" s="203"/>
      <c r="BJ17" s="204"/>
    </row>
    <row r="18" spans="2:62" ht="20.25" customHeight="1" x14ac:dyDescent="0.4">
      <c r="B18" s="212"/>
      <c r="C18" s="215"/>
      <c r="D18" s="216"/>
      <c r="E18" s="112"/>
      <c r="F18" s="113">
        <f>C17</f>
        <v>0</v>
      </c>
      <c r="G18" s="112"/>
      <c r="H18" s="113">
        <f>I17</f>
        <v>0</v>
      </c>
      <c r="I18" s="219"/>
      <c r="J18" s="220"/>
      <c r="K18" s="223"/>
      <c r="L18" s="224"/>
      <c r="M18" s="224"/>
      <c r="N18" s="216"/>
      <c r="O18" s="195"/>
      <c r="P18" s="196"/>
      <c r="Q18" s="196"/>
      <c r="R18" s="196"/>
      <c r="S18" s="197"/>
      <c r="T18" s="88" t="s">
        <v>124</v>
      </c>
      <c r="U18" s="89"/>
      <c r="V18" s="90"/>
      <c r="W18" s="117" t="str">
        <f>IF(W17="","",VLOOKUP(W17,シフト記号表!$C$6:$L$47,10,FALSE))</f>
        <v/>
      </c>
      <c r="X18" s="118" t="str">
        <f>IF(X17="","",VLOOKUP(X17,シフト記号表!$C$6:$L$47,10,FALSE))</f>
        <v/>
      </c>
      <c r="Y18" s="118" t="str">
        <f>IF(Y17="","",VLOOKUP(Y17,シフト記号表!$C$6:$L$47,10,FALSE))</f>
        <v/>
      </c>
      <c r="Z18" s="118" t="str">
        <f>IF(Z17="","",VLOOKUP(Z17,シフト記号表!$C$6:$L$47,10,FALSE))</f>
        <v/>
      </c>
      <c r="AA18" s="118" t="str">
        <f>IF(AA17="","",VLOOKUP(AA17,シフト記号表!$C$6:$L$47,10,FALSE))</f>
        <v/>
      </c>
      <c r="AB18" s="118" t="str">
        <f>IF(AB17="","",VLOOKUP(AB17,シフト記号表!$C$6:$L$47,10,FALSE))</f>
        <v/>
      </c>
      <c r="AC18" s="119" t="str">
        <f>IF(AC17="","",VLOOKUP(AC17,シフト記号表!$C$6:$L$47,10,FALSE))</f>
        <v/>
      </c>
      <c r="AD18" s="117" t="str">
        <f>IF(AD17="","",VLOOKUP(AD17,シフト記号表!$C$6:$L$47,10,FALSE))</f>
        <v/>
      </c>
      <c r="AE18" s="118" t="str">
        <f>IF(AE17="","",VLOOKUP(AE17,シフト記号表!$C$6:$L$47,10,FALSE))</f>
        <v/>
      </c>
      <c r="AF18" s="118" t="str">
        <f>IF(AF17="","",VLOOKUP(AF17,シフト記号表!$C$6:$L$47,10,FALSE))</f>
        <v/>
      </c>
      <c r="AG18" s="118" t="str">
        <f>IF(AG17="","",VLOOKUP(AG17,シフト記号表!$C$6:$L$47,10,FALSE))</f>
        <v/>
      </c>
      <c r="AH18" s="118" t="str">
        <f>IF(AH17="","",VLOOKUP(AH17,シフト記号表!$C$6:$L$47,10,FALSE))</f>
        <v/>
      </c>
      <c r="AI18" s="118" t="str">
        <f>IF(AI17="","",VLOOKUP(AI17,シフト記号表!$C$6:$L$47,10,FALSE))</f>
        <v/>
      </c>
      <c r="AJ18" s="119" t="str">
        <f>IF(AJ17="","",VLOOKUP(AJ17,シフト記号表!$C$6:$L$47,10,FALSE))</f>
        <v/>
      </c>
      <c r="AK18" s="117" t="str">
        <f>IF(AK17="","",VLOOKUP(AK17,シフト記号表!$C$6:$L$47,10,FALSE))</f>
        <v/>
      </c>
      <c r="AL18" s="118" t="str">
        <f>IF(AL17="","",VLOOKUP(AL17,シフト記号表!$C$6:$L$47,10,FALSE))</f>
        <v/>
      </c>
      <c r="AM18" s="118" t="str">
        <f>IF(AM17="","",VLOOKUP(AM17,シフト記号表!$C$6:$L$47,10,FALSE))</f>
        <v/>
      </c>
      <c r="AN18" s="118" t="str">
        <f>IF(AN17="","",VLOOKUP(AN17,シフト記号表!$C$6:$L$47,10,FALSE))</f>
        <v/>
      </c>
      <c r="AO18" s="118" t="str">
        <f>IF(AO17="","",VLOOKUP(AO17,シフト記号表!$C$6:$L$47,10,FALSE))</f>
        <v/>
      </c>
      <c r="AP18" s="118" t="str">
        <f>IF(AP17="","",VLOOKUP(AP17,シフト記号表!$C$6:$L$47,10,FALSE))</f>
        <v/>
      </c>
      <c r="AQ18" s="119" t="str">
        <f>IF(AQ17="","",VLOOKUP(AQ17,シフト記号表!$C$6:$L$47,10,FALSE))</f>
        <v/>
      </c>
      <c r="AR18" s="117" t="str">
        <f>IF(AR17="","",VLOOKUP(AR17,シフト記号表!$C$6:$L$47,10,FALSE))</f>
        <v/>
      </c>
      <c r="AS18" s="118" t="str">
        <f>IF(AS17="","",VLOOKUP(AS17,シフト記号表!$C$6:$L$47,10,FALSE))</f>
        <v/>
      </c>
      <c r="AT18" s="118" t="str">
        <f>IF(AT17="","",VLOOKUP(AT17,シフト記号表!$C$6:$L$47,10,FALSE))</f>
        <v/>
      </c>
      <c r="AU18" s="118" t="str">
        <f>IF(AU17="","",VLOOKUP(AU17,シフト記号表!$C$6:$L$47,10,FALSE))</f>
        <v/>
      </c>
      <c r="AV18" s="118" t="str">
        <f>IF(AV17="","",VLOOKUP(AV17,シフト記号表!$C$6:$L$47,10,FALSE))</f>
        <v/>
      </c>
      <c r="AW18" s="118" t="str">
        <f>IF(AW17="","",VLOOKUP(AW17,シフト記号表!$C$6:$L$47,10,FALSE))</f>
        <v/>
      </c>
      <c r="AX18" s="119" t="str">
        <f>IF(AX17="","",VLOOKUP(AX17,シフト記号表!$C$6:$L$47,10,FALSE))</f>
        <v/>
      </c>
      <c r="AY18" s="117" t="str">
        <f>IF(AY17="","",VLOOKUP(AY17,シフト記号表!$C$6:$L$47,10,FALSE))</f>
        <v/>
      </c>
      <c r="AZ18" s="118" t="str">
        <f>IF(AZ17="","",VLOOKUP(AZ17,シフト記号表!$C$6:$L$47,10,FALSE))</f>
        <v/>
      </c>
      <c r="BA18" s="118" t="str">
        <f>IF(BA17="","",VLOOKUP(BA17,シフト記号表!$C$6:$L$47,10,FALSE))</f>
        <v/>
      </c>
      <c r="BB18" s="208">
        <f>IF($BE$3="４週",SUM(W18:AX18),IF($BE$3="暦月",SUM(W18:BA18),""))</f>
        <v>0</v>
      </c>
      <c r="BC18" s="209"/>
      <c r="BD18" s="210">
        <f>IF($BE$3="４週",BB18/4,IF($BE$3="暦月",(BB18/($BE$8/7)),""))</f>
        <v>0</v>
      </c>
      <c r="BE18" s="209"/>
      <c r="BF18" s="205"/>
      <c r="BG18" s="206"/>
      <c r="BH18" s="206"/>
      <c r="BI18" s="206"/>
      <c r="BJ18" s="207"/>
    </row>
    <row r="19" spans="2:62" ht="20.25" customHeight="1" x14ac:dyDescent="0.4">
      <c r="B19" s="211">
        <f>B17+1</f>
        <v>3</v>
      </c>
      <c r="C19" s="213"/>
      <c r="D19" s="214"/>
      <c r="E19" s="112"/>
      <c r="F19" s="113"/>
      <c r="G19" s="112"/>
      <c r="H19" s="113"/>
      <c r="I19" s="217"/>
      <c r="J19" s="218"/>
      <c r="K19" s="221"/>
      <c r="L19" s="222"/>
      <c r="M19" s="222"/>
      <c r="N19" s="214"/>
      <c r="O19" s="195"/>
      <c r="P19" s="196"/>
      <c r="Q19" s="196"/>
      <c r="R19" s="196"/>
      <c r="S19" s="197"/>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198"/>
      <c r="BC19" s="199"/>
      <c r="BD19" s="200"/>
      <c r="BE19" s="201"/>
      <c r="BF19" s="202"/>
      <c r="BG19" s="203"/>
      <c r="BH19" s="203"/>
      <c r="BI19" s="203"/>
      <c r="BJ19" s="204"/>
    </row>
    <row r="20" spans="2:62" ht="20.25" customHeight="1" x14ac:dyDescent="0.4">
      <c r="B20" s="212"/>
      <c r="C20" s="215"/>
      <c r="D20" s="216"/>
      <c r="E20" s="112"/>
      <c r="F20" s="113">
        <f>C19</f>
        <v>0</v>
      </c>
      <c r="G20" s="112"/>
      <c r="H20" s="113">
        <f>I19</f>
        <v>0</v>
      </c>
      <c r="I20" s="219"/>
      <c r="J20" s="220"/>
      <c r="K20" s="223"/>
      <c r="L20" s="224"/>
      <c r="M20" s="224"/>
      <c r="N20" s="216"/>
      <c r="O20" s="195"/>
      <c r="P20" s="196"/>
      <c r="Q20" s="196"/>
      <c r="R20" s="196"/>
      <c r="S20" s="197"/>
      <c r="T20" s="88" t="s">
        <v>124</v>
      </c>
      <c r="U20" s="89"/>
      <c r="V20" s="90"/>
      <c r="W20" s="117" t="str">
        <f>IF(W19="","",VLOOKUP(W19,シフト記号表!$C$6:$L$47,10,FALSE))</f>
        <v/>
      </c>
      <c r="X20" s="118" t="str">
        <f>IF(X19="","",VLOOKUP(X19,シフト記号表!$C$6:$L$47,10,FALSE))</f>
        <v/>
      </c>
      <c r="Y20" s="118" t="str">
        <f>IF(Y19="","",VLOOKUP(Y19,シフト記号表!$C$6:$L$47,10,FALSE))</f>
        <v/>
      </c>
      <c r="Z20" s="118" t="str">
        <f>IF(Z19="","",VLOOKUP(Z19,シフト記号表!$C$6:$L$47,10,FALSE))</f>
        <v/>
      </c>
      <c r="AA20" s="118" t="str">
        <f>IF(AA19="","",VLOOKUP(AA19,シフト記号表!$C$6:$L$47,10,FALSE))</f>
        <v/>
      </c>
      <c r="AB20" s="118" t="str">
        <f>IF(AB19="","",VLOOKUP(AB19,シフト記号表!$C$6:$L$47,10,FALSE))</f>
        <v/>
      </c>
      <c r="AC20" s="119" t="str">
        <f>IF(AC19="","",VLOOKUP(AC19,シフト記号表!$C$6:$L$47,10,FALSE))</f>
        <v/>
      </c>
      <c r="AD20" s="117" t="str">
        <f>IF(AD19="","",VLOOKUP(AD19,シフト記号表!$C$6:$L$47,10,FALSE))</f>
        <v/>
      </c>
      <c r="AE20" s="118" t="str">
        <f>IF(AE19="","",VLOOKUP(AE19,シフト記号表!$C$6:$L$47,10,FALSE))</f>
        <v/>
      </c>
      <c r="AF20" s="118" t="str">
        <f>IF(AF19="","",VLOOKUP(AF19,シフト記号表!$C$6:$L$47,10,FALSE))</f>
        <v/>
      </c>
      <c r="AG20" s="118" t="str">
        <f>IF(AG19="","",VLOOKUP(AG19,シフト記号表!$C$6:$L$47,10,FALSE))</f>
        <v/>
      </c>
      <c r="AH20" s="118" t="str">
        <f>IF(AH19="","",VLOOKUP(AH19,シフト記号表!$C$6:$L$47,10,FALSE))</f>
        <v/>
      </c>
      <c r="AI20" s="118" t="str">
        <f>IF(AI19="","",VLOOKUP(AI19,シフト記号表!$C$6:$L$47,10,FALSE))</f>
        <v/>
      </c>
      <c r="AJ20" s="119" t="str">
        <f>IF(AJ19="","",VLOOKUP(AJ19,シフト記号表!$C$6:$L$47,10,FALSE))</f>
        <v/>
      </c>
      <c r="AK20" s="117" t="str">
        <f>IF(AK19="","",VLOOKUP(AK19,シフト記号表!$C$6:$L$47,10,FALSE))</f>
        <v/>
      </c>
      <c r="AL20" s="118" t="str">
        <f>IF(AL19="","",VLOOKUP(AL19,シフト記号表!$C$6:$L$47,10,FALSE))</f>
        <v/>
      </c>
      <c r="AM20" s="118" t="str">
        <f>IF(AM19="","",VLOOKUP(AM19,シフト記号表!$C$6:$L$47,10,FALSE))</f>
        <v/>
      </c>
      <c r="AN20" s="118" t="str">
        <f>IF(AN19="","",VLOOKUP(AN19,シフト記号表!$C$6:$L$47,10,FALSE))</f>
        <v/>
      </c>
      <c r="AO20" s="118" t="str">
        <f>IF(AO19="","",VLOOKUP(AO19,シフト記号表!$C$6:$L$47,10,FALSE))</f>
        <v/>
      </c>
      <c r="AP20" s="118" t="str">
        <f>IF(AP19="","",VLOOKUP(AP19,シフト記号表!$C$6:$L$47,10,FALSE))</f>
        <v/>
      </c>
      <c r="AQ20" s="119" t="str">
        <f>IF(AQ19="","",VLOOKUP(AQ19,シフト記号表!$C$6:$L$47,10,FALSE))</f>
        <v/>
      </c>
      <c r="AR20" s="117" t="str">
        <f>IF(AR19="","",VLOOKUP(AR19,シフト記号表!$C$6:$L$47,10,FALSE))</f>
        <v/>
      </c>
      <c r="AS20" s="118" t="str">
        <f>IF(AS19="","",VLOOKUP(AS19,シフト記号表!$C$6:$L$47,10,FALSE))</f>
        <v/>
      </c>
      <c r="AT20" s="118" t="str">
        <f>IF(AT19="","",VLOOKUP(AT19,シフト記号表!$C$6:$L$47,10,FALSE))</f>
        <v/>
      </c>
      <c r="AU20" s="118" t="str">
        <f>IF(AU19="","",VLOOKUP(AU19,シフト記号表!$C$6:$L$47,10,FALSE))</f>
        <v/>
      </c>
      <c r="AV20" s="118" t="str">
        <f>IF(AV19="","",VLOOKUP(AV19,シフト記号表!$C$6:$L$47,10,FALSE))</f>
        <v/>
      </c>
      <c r="AW20" s="118" t="str">
        <f>IF(AW19="","",VLOOKUP(AW19,シフト記号表!$C$6:$L$47,10,FALSE))</f>
        <v/>
      </c>
      <c r="AX20" s="119" t="str">
        <f>IF(AX19="","",VLOOKUP(AX19,シフト記号表!$C$6:$L$47,10,FALSE))</f>
        <v/>
      </c>
      <c r="AY20" s="117" t="str">
        <f>IF(AY19="","",VLOOKUP(AY19,シフト記号表!$C$6:$L$47,10,FALSE))</f>
        <v/>
      </c>
      <c r="AZ20" s="118" t="str">
        <f>IF(AZ19="","",VLOOKUP(AZ19,シフト記号表!$C$6:$L$47,10,FALSE))</f>
        <v/>
      </c>
      <c r="BA20" s="118" t="str">
        <f>IF(BA19="","",VLOOKUP(BA19,シフト記号表!$C$6:$L$47,10,FALSE))</f>
        <v/>
      </c>
      <c r="BB20" s="208">
        <f>IF($BE$3="４週",SUM(W20:AX20),IF($BE$3="暦月",SUM(W20:BA20),""))</f>
        <v>0</v>
      </c>
      <c r="BC20" s="209"/>
      <c r="BD20" s="210">
        <f>IF($BE$3="４週",BB20/4,IF($BE$3="暦月",(BB20/($BE$8/7)),""))</f>
        <v>0</v>
      </c>
      <c r="BE20" s="209"/>
      <c r="BF20" s="205"/>
      <c r="BG20" s="206"/>
      <c r="BH20" s="206"/>
      <c r="BI20" s="206"/>
      <c r="BJ20" s="207"/>
    </row>
    <row r="21" spans="2:62" ht="20.25" customHeight="1" x14ac:dyDescent="0.4">
      <c r="B21" s="211">
        <f>B19+1</f>
        <v>4</v>
      </c>
      <c r="C21" s="213"/>
      <c r="D21" s="214"/>
      <c r="E21" s="112"/>
      <c r="F21" s="113"/>
      <c r="G21" s="112"/>
      <c r="H21" s="113"/>
      <c r="I21" s="217"/>
      <c r="J21" s="218"/>
      <c r="K21" s="221"/>
      <c r="L21" s="222"/>
      <c r="M21" s="222"/>
      <c r="N21" s="214"/>
      <c r="O21" s="195"/>
      <c r="P21" s="196"/>
      <c r="Q21" s="196"/>
      <c r="R21" s="196"/>
      <c r="S21" s="197"/>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198"/>
      <c r="BC21" s="199"/>
      <c r="BD21" s="200"/>
      <c r="BE21" s="201"/>
      <c r="BF21" s="202"/>
      <c r="BG21" s="203"/>
      <c r="BH21" s="203"/>
      <c r="BI21" s="203"/>
      <c r="BJ21" s="204"/>
    </row>
    <row r="22" spans="2:62" ht="20.25" customHeight="1" x14ac:dyDescent="0.4">
      <c r="B22" s="212"/>
      <c r="C22" s="215"/>
      <c r="D22" s="216"/>
      <c r="E22" s="112"/>
      <c r="F22" s="113">
        <f>C21</f>
        <v>0</v>
      </c>
      <c r="G22" s="112"/>
      <c r="H22" s="113">
        <f>I21</f>
        <v>0</v>
      </c>
      <c r="I22" s="219"/>
      <c r="J22" s="220"/>
      <c r="K22" s="223"/>
      <c r="L22" s="224"/>
      <c r="M22" s="224"/>
      <c r="N22" s="216"/>
      <c r="O22" s="195"/>
      <c r="P22" s="196"/>
      <c r="Q22" s="196"/>
      <c r="R22" s="196"/>
      <c r="S22" s="197"/>
      <c r="T22" s="88" t="s">
        <v>124</v>
      </c>
      <c r="U22" s="89"/>
      <c r="V22" s="90"/>
      <c r="W22" s="117" t="str">
        <f>IF(W21="","",VLOOKUP(W21,シフト記号表!$C$6:$L$47,10,FALSE))</f>
        <v/>
      </c>
      <c r="X22" s="118" t="str">
        <f>IF(X21="","",VLOOKUP(X21,シフト記号表!$C$6:$L$47,10,FALSE))</f>
        <v/>
      </c>
      <c r="Y22" s="118" t="str">
        <f>IF(Y21="","",VLOOKUP(Y21,シフト記号表!$C$6:$L$47,10,FALSE))</f>
        <v/>
      </c>
      <c r="Z22" s="118" t="str">
        <f>IF(Z21="","",VLOOKUP(Z21,シフト記号表!$C$6:$L$47,10,FALSE))</f>
        <v/>
      </c>
      <c r="AA22" s="118" t="str">
        <f>IF(AA21="","",VLOOKUP(AA21,シフト記号表!$C$6:$L$47,10,FALSE))</f>
        <v/>
      </c>
      <c r="AB22" s="118" t="str">
        <f>IF(AB21="","",VLOOKUP(AB21,シフト記号表!$C$6:$L$47,10,FALSE))</f>
        <v/>
      </c>
      <c r="AC22" s="119" t="str">
        <f>IF(AC21="","",VLOOKUP(AC21,シフト記号表!$C$6:$L$47,10,FALSE))</f>
        <v/>
      </c>
      <c r="AD22" s="117" t="str">
        <f>IF(AD21="","",VLOOKUP(AD21,シフト記号表!$C$6:$L$47,10,FALSE))</f>
        <v/>
      </c>
      <c r="AE22" s="118" t="str">
        <f>IF(AE21="","",VLOOKUP(AE21,シフト記号表!$C$6:$L$47,10,FALSE))</f>
        <v/>
      </c>
      <c r="AF22" s="118" t="str">
        <f>IF(AF21="","",VLOOKUP(AF21,シフト記号表!$C$6:$L$47,10,FALSE))</f>
        <v/>
      </c>
      <c r="AG22" s="118" t="str">
        <f>IF(AG21="","",VLOOKUP(AG21,シフト記号表!$C$6:$L$47,10,FALSE))</f>
        <v/>
      </c>
      <c r="AH22" s="118" t="str">
        <f>IF(AH21="","",VLOOKUP(AH21,シフト記号表!$C$6:$L$47,10,FALSE))</f>
        <v/>
      </c>
      <c r="AI22" s="118" t="str">
        <f>IF(AI21="","",VLOOKUP(AI21,シフト記号表!$C$6:$L$47,10,FALSE))</f>
        <v/>
      </c>
      <c r="AJ22" s="119" t="str">
        <f>IF(AJ21="","",VLOOKUP(AJ21,シフト記号表!$C$6:$L$47,10,FALSE))</f>
        <v/>
      </c>
      <c r="AK22" s="117" t="str">
        <f>IF(AK21="","",VLOOKUP(AK21,シフト記号表!$C$6:$L$47,10,FALSE))</f>
        <v/>
      </c>
      <c r="AL22" s="118" t="str">
        <f>IF(AL21="","",VLOOKUP(AL21,シフト記号表!$C$6:$L$47,10,FALSE))</f>
        <v/>
      </c>
      <c r="AM22" s="118" t="str">
        <f>IF(AM21="","",VLOOKUP(AM21,シフト記号表!$C$6:$L$47,10,FALSE))</f>
        <v/>
      </c>
      <c r="AN22" s="118" t="str">
        <f>IF(AN21="","",VLOOKUP(AN21,シフト記号表!$C$6:$L$47,10,FALSE))</f>
        <v/>
      </c>
      <c r="AO22" s="118" t="str">
        <f>IF(AO21="","",VLOOKUP(AO21,シフト記号表!$C$6:$L$47,10,FALSE))</f>
        <v/>
      </c>
      <c r="AP22" s="118" t="str">
        <f>IF(AP21="","",VLOOKUP(AP21,シフト記号表!$C$6:$L$47,10,FALSE))</f>
        <v/>
      </c>
      <c r="AQ22" s="119" t="str">
        <f>IF(AQ21="","",VLOOKUP(AQ21,シフト記号表!$C$6:$L$47,10,FALSE))</f>
        <v/>
      </c>
      <c r="AR22" s="117" t="str">
        <f>IF(AR21="","",VLOOKUP(AR21,シフト記号表!$C$6:$L$47,10,FALSE))</f>
        <v/>
      </c>
      <c r="AS22" s="118" t="str">
        <f>IF(AS21="","",VLOOKUP(AS21,シフト記号表!$C$6:$L$47,10,FALSE))</f>
        <v/>
      </c>
      <c r="AT22" s="118" t="str">
        <f>IF(AT21="","",VLOOKUP(AT21,シフト記号表!$C$6:$L$47,10,FALSE))</f>
        <v/>
      </c>
      <c r="AU22" s="118" t="str">
        <f>IF(AU21="","",VLOOKUP(AU21,シフト記号表!$C$6:$L$47,10,FALSE))</f>
        <v/>
      </c>
      <c r="AV22" s="118" t="str">
        <f>IF(AV21="","",VLOOKUP(AV21,シフト記号表!$C$6:$L$47,10,FALSE))</f>
        <v/>
      </c>
      <c r="AW22" s="118" t="str">
        <f>IF(AW21="","",VLOOKUP(AW21,シフト記号表!$C$6:$L$47,10,FALSE))</f>
        <v/>
      </c>
      <c r="AX22" s="119" t="str">
        <f>IF(AX21="","",VLOOKUP(AX21,シフト記号表!$C$6:$L$47,10,FALSE))</f>
        <v/>
      </c>
      <c r="AY22" s="117" t="str">
        <f>IF(AY21="","",VLOOKUP(AY21,シフト記号表!$C$6:$L$47,10,FALSE))</f>
        <v/>
      </c>
      <c r="AZ22" s="118" t="str">
        <f>IF(AZ21="","",VLOOKUP(AZ21,シフト記号表!$C$6:$L$47,10,FALSE))</f>
        <v/>
      </c>
      <c r="BA22" s="118" t="str">
        <f>IF(BA21="","",VLOOKUP(BA21,シフト記号表!$C$6:$L$47,10,FALSE))</f>
        <v/>
      </c>
      <c r="BB22" s="208">
        <f>IF($BE$3="４週",SUM(W22:AX22),IF($BE$3="暦月",SUM(W22:BA22),""))</f>
        <v>0</v>
      </c>
      <c r="BC22" s="209"/>
      <c r="BD22" s="210">
        <f>IF($BE$3="４週",BB22/4,IF($BE$3="暦月",(BB22/($BE$8/7)),""))</f>
        <v>0</v>
      </c>
      <c r="BE22" s="209"/>
      <c r="BF22" s="205"/>
      <c r="BG22" s="206"/>
      <c r="BH22" s="206"/>
      <c r="BI22" s="206"/>
      <c r="BJ22" s="207"/>
    </row>
    <row r="23" spans="2:62" ht="20.25" customHeight="1" x14ac:dyDescent="0.4">
      <c r="B23" s="211">
        <f>B21+1</f>
        <v>5</v>
      </c>
      <c r="C23" s="213"/>
      <c r="D23" s="214"/>
      <c r="E23" s="112"/>
      <c r="F23" s="113"/>
      <c r="G23" s="112"/>
      <c r="H23" s="113"/>
      <c r="I23" s="217"/>
      <c r="J23" s="218"/>
      <c r="K23" s="221"/>
      <c r="L23" s="222"/>
      <c r="M23" s="222"/>
      <c r="N23" s="214"/>
      <c r="O23" s="195"/>
      <c r="P23" s="196"/>
      <c r="Q23" s="196"/>
      <c r="R23" s="196"/>
      <c r="S23" s="197"/>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198"/>
      <c r="BC23" s="199"/>
      <c r="BD23" s="200"/>
      <c r="BE23" s="201"/>
      <c r="BF23" s="202"/>
      <c r="BG23" s="203"/>
      <c r="BH23" s="203"/>
      <c r="BI23" s="203"/>
      <c r="BJ23" s="204"/>
    </row>
    <row r="24" spans="2:62" ht="20.25" customHeight="1" x14ac:dyDescent="0.4">
      <c r="B24" s="212"/>
      <c r="C24" s="215"/>
      <c r="D24" s="216"/>
      <c r="E24" s="112"/>
      <c r="F24" s="113">
        <f>C23</f>
        <v>0</v>
      </c>
      <c r="G24" s="112"/>
      <c r="H24" s="113">
        <f>I23</f>
        <v>0</v>
      </c>
      <c r="I24" s="219"/>
      <c r="J24" s="220"/>
      <c r="K24" s="223"/>
      <c r="L24" s="224"/>
      <c r="M24" s="224"/>
      <c r="N24" s="216"/>
      <c r="O24" s="195"/>
      <c r="P24" s="196"/>
      <c r="Q24" s="196"/>
      <c r="R24" s="196"/>
      <c r="S24" s="197"/>
      <c r="T24" s="131" t="s">
        <v>124</v>
      </c>
      <c r="U24" s="95"/>
      <c r="V24" s="132"/>
      <c r="W24" s="117" t="str">
        <f>IF(W23="","",VLOOKUP(W23,シフト記号表!$C$6:$L$47,10,FALSE))</f>
        <v/>
      </c>
      <c r="X24" s="118" t="str">
        <f>IF(X23="","",VLOOKUP(X23,シフト記号表!$C$6:$L$47,10,FALSE))</f>
        <v/>
      </c>
      <c r="Y24" s="118" t="str">
        <f>IF(Y23="","",VLOOKUP(Y23,シフト記号表!$C$6:$L$47,10,FALSE))</f>
        <v/>
      </c>
      <c r="Z24" s="118" t="str">
        <f>IF(Z23="","",VLOOKUP(Z23,シフト記号表!$C$6:$L$47,10,FALSE))</f>
        <v/>
      </c>
      <c r="AA24" s="118" t="str">
        <f>IF(AA23="","",VLOOKUP(AA23,シフト記号表!$C$6:$L$47,10,FALSE))</f>
        <v/>
      </c>
      <c r="AB24" s="118" t="str">
        <f>IF(AB23="","",VLOOKUP(AB23,シフト記号表!$C$6:$L$47,10,FALSE))</f>
        <v/>
      </c>
      <c r="AC24" s="119" t="str">
        <f>IF(AC23="","",VLOOKUP(AC23,シフト記号表!$C$6:$L$47,10,FALSE))</f>
        <v/>
      </c>
      <c r="AD24" s="117" t="str">
        <f>IF(AD23="","",VLOOKUP(AD23,シフト記号表!$C$6:$L$47,10,FALSE))</f>
        <v/>
      </c>
      <c r="AE24" s="118" t="str">
        <f>IF(AE23="","",VLOOKUP(AE23,シフト記号表!$C$6:$L$47,10,FALSE))</f>
        <v/>
      </c>
      <c r="AF24" s="118" t="str">
        <f>IF(AF23="","",VLOOKUP(AF23,シフト記号表!$C$6:$L$47,10,FALSE))</f>
        <v/>
      </c>
      <c r="AG24" s="118" t="str">
        <f>IF(AG23="","",VLOOKUP(AG23,シフト記号表!$C$6:$L$47,10,FALSE))</f>
        <v/>
      </c>
      <c r="AH24" s="118" t="str">
        <f>IF(AH23="","",VLOOKUP(AH23,シフト記号表!$C$6:$L$47,10,FALSE))</f>
        <v/>
      </c>
      <c r="AI24" s="118" t="str">
        <f>IF(AI23="","",VLOOKUP(AI23,シフト記号表!$C$6:$L$47,10,FALSE))</f>
        <v/>
      </c>
      <c r="AJ24" s="119" t="str">
        <f>IF(AJ23="","",VLOOKUP(AJ23,シフト記号表!$C$6:$L$47,10,FALSE))</f>
        <v/>
      </c>
      <c r="AK24" s="117" t="str">
        <f>IF(AK23="","",VLOOKUP(AK23,シフト記号表!$C$6:$L$47,10,FALSE))</f>
        <v/>
      </c>
      <c r="AL24" s="118" t="str">
        <f>IF(AL23="","",VLOOKUP(AL23,シフト記号表!$C$6:$L$47,10,FALSE))</f>
        <v/>
      </c>
      <c r="AM24" s="118" t="str">
        <f>IF(AM23="","",VLOOKUP(AM23,シフト記号表!$C$6:$L$47,10,FALSE))</f>
        <v/>
      </c>
      <c r="AN24" s="118" t="str">
        <f>IF(AN23="","",VLOOKUP(AN23,シフト記号表!$C$6:$L$47,10,FALSE))</f>
        <v/>
      </c>
      <c r="AO24" s="118" t="str">
        <f>IF(AO23="","",VLOOKUP(AO23,シフト記号表!$C$6:$L$47,10,FALSE))</f>
        <v/>
      </c>
      <c r="AP24" s="118" t="str">
        <f>IF(AP23="","",VLOOKUP(AP23,シフト記号表!$C$6:$L$47,10,FALSE))</f>
        <v/>
      </c>
      <c r="AQ24" s="119" t="str">
        <f>IF(AQ23="","",VLOOKUP(AQ23,シフト記号表!$C$6:$L$47,10,FALSE))</f>
        <v/>
      </c>
      <c r="AR24" s="117" t="str">
        <f>IF(AR23="","",VLOOKUP(AR23,シフト記号表!$C$6:$L$47,10,FALSE))</f>
        <v/>
      </c>
      <c r="AS24" s="118" t="str">
        <f>IF(AS23="","",VLOOKUP(AS23,シフト記号表!$C$6:$L$47,10,FALSE))</f>
        <v/>
      </c>
      <c r="AT24" s="118" t="str">
        <f>IF(AT23="","",VLOOKUP(AT23,シフト記号表!$C$6:$L$47,10,FALSE))</f>
        <v/>
      </c>
      <c r="AU24" s="118" t="str">
        <f>IF(AU23="","",VLOOKUP(AU23,シフト記号表!$C$6:$L$47,10,FALSE))</f>
        <v/>
      </c>
      <c r="AV24" s="118" t="str">
        <f>IF(AV23="","",VLOOKUP(AV23,シフト記号表!$C$6:$L$47,10,FALSE))</f>
        <v/>
      </c>
      <c r="AW24" s="118" t="str">
        <f>IF(AW23="","",VLOOKUP(AW23,シフト記号表!$C$6:$L$47,10,FALSE))</f>
        <v/>
      </c>
      <c r="AX24" s="119" t="str">
        <f>IF(AX23="","",VLOOKUP(AX23,シフト記号表!$C$6:$L$47,10,FALSE))</f>
        <v/>
      </c>
      <c r="AY24" s="117" t="str">
        <f>IF(AY23="","",VLOOKUP(AY23,シフト記号表!$C$6:$L$47,10,FALSE))</f>
        <v/>
      </c>
      <c r="AZ24" s="118" t="str">
        <f>IF(AZ23="","",VLOOKUP(AZ23,シフト記号表!$C$6:$L$47,10,FALSE))</f>
        <v/>
      </c>
      <c r="BA24" s="118" t="str">
        <f>IF(BA23="","",VLOOKUP(BA23,シフト記号表!$C$6:$L$47,10,FALSE))</f>
        <v/>
      </c>
      <c r="BB24" s="208">
        <f>IF($BE$3="４週",SUM(W24:AX24),IF($BE$3="暦月",SUM(W24:BA24),""))</f>
        <v>0</v>
      </c>
      <c r="BC24" s="209"/>
      <c r="BD24" s="210">
        <f>IF($BE$3="４週",BB24/4,IF($BE$3="暦月",(BB24/($BE$8/7)),""))</f>
        <v>0</v>
      </c>
      <c r="BE24" s="209"/>
      <c r="BF24" s="205"/>
      <c r="BG24" s="206"/>
      <c r="BH24" s="206"/>
      <c r="BI24" s="206"/>
      <c r="BJ24" s="207"/>
    </row>
    <row r="25" spans="2:62" ht="20.25" customHeight="1" x14ac:dyDescent="0.4">
      <c r="B25" s="211">
        <f>B23+1</f>
        <v>6</v>
      </c>
      <c r="C25" s="213"/>
      <c r="D25" s="214"/>
      <c r="E25" s="112"/>
      <c r="F25" s="113"/>
      <c r="G25" s="112"/>
      <c r="H25" s="113"/>
      <c r="I25" s="217"/>
      <c r="J25" s="218"/>
      <c r="K25" s="221"/>
      <c r="L25" s="222"/>
      <c r="M25" s="222"/>
      <c r="N25" s="214"/>
      <c r="O25" s="195"/>
      <c r="P25" s="196"/>
      <c r="Q25" s="196"/>
      <c r="R25" s="196"/>
      <c r="S25" s="197"/>
      <c r="T25" s="130"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198"/>
      <c r="BC25" s="199"/>
      <c r="BD25" s="200"/>
      <c r="BE25" s="201"/>
      <c r="BF25" s="202"/>
      <c r="BG25" s="203"/>
      <c r="BH25" s="203"/>
      <c r="BI25" s="203"/>
      <c r="BJ25" s="204"/>
    </row>
    <row r="26" spans="2:62" ht="20.25" customHeight="1" x14ac:dyDescent="0.4">
      <c r="B26" s="212"/>
      <c r="C26" s="215"/>
      <c r="D26" s="216"/>
      <c r="E26" s="112"/>
      <c r="F26" s="113">
        <f>C25</f>
        <v>0</v>
      </c>
      <c r="G26" s="112"/>
      <c r="H26" s="113">
        <f>I25</f>
        <v>0</v>
      </c>
      <c r="I26" s="219"/>
      <c r="J26" s="220"/>
      <c r="K26" s="223"/>
      <c r="L26" s="224"/>
      <c r="M26" s="224"/>
      <c r="N26" s="216"/>
      <c r="O26" s="195"/>
      <c r="P26" s="196"/>
      <c r="Q26" s="196"/>
      <c r="R26" s="196"/>
      <c r="S26" s="197"/>
      <c r="T26" s="88" t="s">
        <v>124</v>
      </c>
      <c r="U26" s="89"/>
      <c r="V26" s="90"/>
      <c r="W26" s="117" t="str">
        <f>IF(W25="","",VLOOKUP(W25,シフト記号表!$C$6:$L$47,10,FALSE))</f>
        <v/>
      </c>
      <c r="X26" s="118" t="str">
        <f>IF(X25="","",VLOOKUP(X25,シフト記号表!$C$6:$L$47,10,FALSE))</f>
        <v/>
      </c>
      <c r="Y26" s="118" t="str">
        <f>IF(Y25="","",VLOOKUP(Y25,シフト記号表!$C$6:$L$47,10,FALSE))</f>
        <v/>
      </c>
      <c r="Z26" s="118" t="str">
        <f>IF(Z25="","",VLOOKUP(Z25,シフト記号表!$C$6:$L$47,10,FALSE))</f>
        <v/>
      </c>
      <c r="AA26" s="118" t="str">
        <f>IF(AA25="","",VLOOKUP(AA25,シフト記号表!$C$6:$L$47,10,FALSE))</f>
        <v/>
      </c>
      <c r="AB26" s="118" t="str">
        <f>IF(AB25="","",VLOOKUP(AB25,シフト記号表!$C$6:$L$47,10,FALSE))</f>
        <v/>
      </c>
      <c r="AC26" s="119" t="str">
        <f>IF(AC25="","",VLOOKUP(AC25,シフト記号表!$C$6:$L$47,10,FALSE))</f>
        <v/>
      </c>
      <c r="AD26" s="117" t="str">
        <f>IF(AD25="","",VLOOKUP(AD25,シフト記号表!$C$6:$L$47,10,FALSE))</f>
        <v/>
      </c>
      <c r="AE26" s="118" t="str">
        <f>IF(AE25="","",VLOOKUP(AE25,シフト記号表!$C$6:$L$47,10,FALSE))</f>
        <v/>
      </c>
      <c r="AF26" s="118" t="str">
        <f>IF(AF25="","",VLOOKUP(AF25,シフト記号表!$C$6:$L$47,10,FALSE))</f>
        <v/>
      </c>
      <c r="AG26" s="118" t="str">
        <f>IF(AG25="","",VLOOKUP(AG25,シフト記号表!$C$6:$L$47,10,FALSE))</f>
        <v/>
      </c>
      <c r="AH26" s="118" t="str">
        <f>IF(AH25="","",VLOOKUP(AH25,シフト記号表!$C$6:$L$47,10,FALSE))</f>
        <v/>
      </c>
      <c r="AI26" s="118" t="str">
        <f>IF(AI25="","",VLOOKUP(AI25,シフト記号表!$C$6:$L$47,10,FALSE))</f>
        <v/>
      </c>
      <c r="AJ26" s="119" t="str">
        <f>IF(AJ25="","",VLOOKUP(AJ25,シフト記号表!$C$6:$L$47,10,FALSE))</f>
        <v/>
      </c>
      <c r="AK26" s="117" t="str">
        <f>IF(AK25="","",VLOOKUP(AK25,シフト記号表!$C$6:$L$47,10,FALSE))</f>
        <v/>
      </c>
      <c r="AL26" s="118" t="str">
        <f>IF(AL25="","",VLOOKUP(AL25,シフト記号表!$C$6:$L$47,10,FALSE))</f>
        <v/>
      </c>
      <c r="AM26" s="118" t="str">
        <f>IF(AM25="","",VLOOKUP(AM25,シフト記号表!$C$6:$L$47,10,FALSE))</f>
        <v/>
      </c>
      <c r="AN26" s="118" t="str">
        <f>IF(AN25="","",VLOOKUP(AN25,シフト記号表!$C$6:$L$47,10,FALSE))</f>
        <v/>
      </c>
      <c r="AO26" s="118" t="str">
        <f>IF(AO25="","",VLOOKUP(AO25,シフト記号表!$C$6:$L$47,10,FALSE))</f>
        <v/>
      </c>
      <c r="AP26" s="118" t="str">
        <f>IF(AP25="","",VLOOKUP(AP25,シフト記号表!$C$6:$L$47,10,FALSE))</f>
        <v/>
      </c>
      <c r="AQ26" s="119" t="str">
        <f>IF(AQ25="","",VLOOKUP(AQ25,シフト記号表!$C$6:$L$47,10,FALSE))</f>
        <v/>
      </c>
      <c r="AR26" s="117" t="str">
        <f>IF(AR25="","",VLOOKUP(AR25,シフト記号表!$C$6:$L$47,10,FALSE))</f>
        <v/>
      </c>
      <c r="AS26" s="118" t="str">
        <f>IF(AS25="","",VLOOKUP(AS25,シフト記号表!$C$6:$L$47,10,FALSE))</f>
        <v/>
      </c>
      <c r="AT26" s="118" t="str">
        <f>IF(AT25="","",VLOOKUP(AT25,シフト記号表!$C$6:$L$47,10,FALSE))</f>
        <v/>
      </c>
      <c r="AU26" s="118" t="str">
        <f>IF(AU25="","",VLOOKUP(AU25,シフト記号表!$C$6:$L$47,10,FALSE))</f>
        <v/>
      </c>
      <c r="AV26" s="118" t="str">
        <f>IF(AV25="","",VLOOKUP(AV25,シフト記号表!$C$6:$L$47,10,FALSE))</f>
        <v/>
      </c>
      <c r="AW26" s="118" t="str">
        <f>IF(AW25="","",VLOOKUP(AW25,シフト記号表!$C$6:$L$47,10,FALSE))</f>
        <v/>
      </c>
      <c r="AX26" s="119" t="str">
        <f>IF(AX25="","",VLOOKUP(AX25,シフト記号表!$C$6:$L$47,10,FALSE))</f>
        <v/>
      </c>
      <c r="AY26" s="117" t="str">
        <f>IF(AY25="","",VLOOKUP(AY25,シフト記号表!$C$6:$L$47,10,FALSE))</f>
        <v/>
      </c>
      <c r="AZ26" s="118" t="str">
        <f>IF(AZ25="","",VLOOKUP(AZ25,シフト記号表!$C$6:$L$47,10,FALSE))</f>
        <v/>
      </c>
      <c r="BA26" s="118" t="str">
        <f>IF(BA25="","",VLOOKUP(BA25,シフト記号表!$C$6:$L$47,10,FALSE))</f>
        <v/>
      </c>
      <c r="BB26" s="208">
        <f>IF($BE$3="４週",SUM(W26:AX26),IF($BE$3="暦月",SUM(W26:BA26),""))</f>
        <v>0</v>
      </c>
      <c r="BC26" s="209"/>
      <c r="BD26" s="210">
        <f>IF($BE$3="４週",BB26/4,IF($BE$3="暦月",(BB26/($BE$8/7)),""))</f>
        <v>0</v>
      </c>
      <c r="BE26" s="209"/>
      <c r="BF26" s="205"/>
      <c r="BG26" s="206"/>
      <c r="BH26" s="206"/>
      <c r="BI26" s="206"/>
      <c r="BJ26" s="207"/>
    </row>
    <row r="27" spans="2:62" ht="20.25" customHeight="1" x14ac:dyDescent="0.4">
      <c r="B27" s="211">
        <f>B25+1</f>
        <v>7</v>
      </c>
      <c r="C27" s="213"/>
      <c r="D27" s="214"/>
      <c r="E27" s="112"/>
      <c r="F27" s="113"/>
      <c r="G27" s="112"/>
      <c r="H27" s="113"/>
      <c r="I27" s="217"/>
      <c r="J27" s="218"/>
      <c r="K27" s="221"/>
      <c r="L27" s="222"/>
      <c r="M27" s="222"/>
      <c r="N27" s="214"/>
      <c r="O27" s="195"/>
      <c r="P27" s="196"/>
      <c r="Q27" s="196"/>
      <c r="R27" s="196"/>
      <c r="S27" s="197"/>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198"/>
      <c r="BC27" s="199"/>
      <c r="BD27" s="200"/>
      <c r="BE27" s="201"/>
      <c r="BF27" s="202"/>
      <c r="BG27" s="203"/>
      <c r="BH27" s="203"/>
      <c r="BI27" s="203"/>
      <c r="BJ27" s="204"/>
    </row>
    <row r="28" spans="2:62" ht="20.25" customHeight="1" x14ac:dyDescent="0.4">
      <c r="B28" s="212"/>
      <c r="C28" s="215"/>
      <c r="D28" s="216"/>
      <c r="E28" s="112"/>
      <c r="F28" s="113">
        <f>C27</f>
        <v>0</v>
      </c>
      <c r="G28" s="112"/>
      <c r="H28" s="113">
        <f>I27</f>
        <v>0</v>
      </c>
      <c r="I28" s="219"/>
      <c r="J28" s="220"/>
      <c r="K28" s="223"/>
      <c r="L28" s="224"/>
      <c r="M28" s="224"/>
      <c r="N28" s="216"/>
      <c r="O28" s="195"/>
      <c r="P28" s="196"/>
      <c r="Q28" s="196"/>
      <c r="R28" s="196"/>
      <c r="S28" s="197"/>
      <c r="T28" s="88" t="s">
        <v>124</v>
      </c>
      <c r="U28" s="89"/>
      <c r="V28" s="90"/>
      <c r="W28" s="117" t="str">
        <f>IF(W27="","",VLOOKUP(W27,シフト記号表!$C$6:$L$47,10,FALSE))</f>
        <v/>
      </c>
      <c r="X28" s="118" t="str">
        <f>IF(X27="","",VLOOKUP(X27,シフト記号表!$C$6:$L$47,10,FALSE))</f>
        <v/>
      </c>
      <c r="Y28" s="118" t="str">
        <f>IF(Y27="","",VLOOKUP(Y27,シフト記号表!$C$6:$L$47,10,FALSE))</f>
        <v/>
      </c>
      <c r="Z28" s="118" t="str">
        <f>IF(Z27="","",VLOOKUP(Z27,シフト記号表!$C$6:$L$47,10,FALSE))</f>
        <v/>
      </c>
      <c r="AA28" s="118" t="str">
        <f>IF(AA27="","",VLOOKUP(AA27,シフト記号表!$C$6:$L$47,10,FALSE))</f>
        <v/>
      </c>
      <c r="AB28" s="118" t="str">
        <f>IF(AB27="","",VLOOKUP(AB27,シフト記号表!$C$6:$L$47,10,FALSE))</f>
        <v/>
      </c>
      <c r="AC28" s="119" t="str">
        <f>IF(AC27="","",VLOOKUP(AC27,シフト記号表!$C$6:$L$47,10,FALSE))</f>
        <v/>
      </c>
      <c r="AD28" s="117" t="str">
        <f>IF(AD27="","",VLOOKUP(AD27,シフト記号表!$C$6:$L$47,10,FALSE))</f>
        <v/>
      </c>
      <c r="AE28" s="118" t="str">
        <f>IF(AE27="","",VLOOKUP(AE27,シフト記号表!$C$6:$L$47,10,FALSE))</f>
        <v/>
      </c>
      <c r="AF28" s="118" t="str">
        <f>IF(AF27="","",VLOOKUP(AF27,シフト記号表!$C$6:$L$47,10,FALSE))</f>
        <v/>
      </c>
      <c r="AG28" s="118" t="str">
        <f>IF(AG27="","",VLOOKUP(AG27,シフト記号表!$C$6:$L$47,10,FALSE))</f>
        <v/>
      </c>
      <c r="AH28" s="118" t="str">
        <f>IF(AH27="","",VLOOKUP(AH27,シフト記号表!$C$6:$L$47,10,FALSE))</f>
        <v/>
      </c>
      <c r="AI28" s="118" t="str">
        <f>IF(AI27="","",VLOOKUP(AI27,シフト記号表!$C$6:$L$47,10,FALSE))</f>
        <v/>
      </c>
      <c r="AJ28" s="119" t="str">
        <f>IF(AJ27="","",VLOOKUP(AJ27,シフト記号表!$C$6:$L$47,10,FALSE))</f>
        <v/>
      </c>
      <c r="AK28" s="117" t="str">
        <f>IF(AK27="","",VLOOKUP(AK27,シフト記号表!$C$6:$L$47,10,FALSE))</f>
        <v/>
      </c>
      <c r="AL28" s="118" t="str">
        <f>IF(AL27="","",VLOOKUP(AL27,シフト記号表!$C$6:$L$47,10,FALSE))</f>
        <v/>
      </c>
      <c r="AM28" s="118" t="str">
        <f>IF(AM27="","",VLOOKUP(AM27,シフト記号表!$C$6:$L$47,10,FALSE))</f>
        <v/>
      </c>
      <c r="AN28" s="118" t="str">
        <f>IF(AN27="","",VLOOKUP(AN27,シフト記号表!$C$6:$L$47,10,FALSE))</f>
        <v/>
      </c>
      <c r="AO28" s="118" t="str">
        <f>IF(AO27="","",VLOOKUP(AO27,シフト記号表!$C$6:$L$47,10,FALSE))</f>
        <v/>
      </c>
      <c r="AP28" s="118" t="str">
        <f>IF(AP27="","",VLOOKUP(AP27,シフト記号表!$C$6:$L$47,10,FALSE))</f>
        <v/>
      </c>
      <c r="AQ28" s="119" t="str">
        <f>IF(AQ27="","",VLOOKUP(AQ27,シフト記号表!$C$6:$L$47,10,FALSE))</f>
        <v/>
      </c>
      <c r="AR28" s="117" t="str">
        <f>IF(AR27="","",VLOOKUP(AR27,シフト記号表!$C$6:$L$47,10,FALSE))</f>
        <v/>
      </c>
      <c r="AS28" s="118" t="str">
        <f>IF(AS27="","",VLOOKUP(AS27,シフト記号表!$C$6:$L$47,10,FALSE))</f>
        <v/>
      </c>
      <c r="AT28" s="118" t="str">
        <f>IF(AT27="","",VLOOKUP(AT27,シフト記号表!$C$6:$L$47,10,FALSE))</f>
        <v/>
      </c>
      <c r="AU28" s="118" t="str">
        <f>IF(AU27="","",VLOOKUP(AU27,シフト記号表!$C$6:$L$47,10,FALSE))</f>
        <v/>
      </c>
      <c r="AV28" s="118" t="str">
        <f>IF(AV27="","",VLOOKUP(AV27,シフト記号表!$C$6:$L$47,10,FALSE))</f>
        <v/>
      </c>
      <c r="AW28" s="118" t="str">
        <f>IF(AW27="","",VLOOKUP(AW27,シフト記号表!$C$6:$L$47,10,FALSE))</f>
        <v/>
      </c>
      <c r="AX28" s="119" t="str">
        <f>IF(AX27="","",VLOOKUP(AX27,シフト記号表!$C$6:$L$47,10,FALSE))</f>
        <v/>
      </c>
      <c r="AY28" s="117" t="str">
        <f>IF(AY27="","",VLOOKUP(AY27,シフト記号表!$C$6:$L$47,10,FALSE))</f>
        <v/>
      </c>
      <c r="AZ28" s="118" t="str">
        <f>IF(AZ27="","",VLOOKUP(AZ27,シフト記号表!$C$6:$L$47,10,FALSE))</f>
        <v/>
      </c>
      <c r="BA28" s="118" t="str">
        <f>IF(BA27="","",VLOOKUP(BA27,シフト記号表!$C$6:$L$47,10,FALSE))</f>
        <v/>
      </c>
      <c r="BB28" s="208">
        <f>IF($BE$3="４週",SUM(W28:AX28),IF($BE$3="暦月",SUM(W28:BA28),""))</f>
        <v>0</v>
      </c>
      <c r="BC28" s="209"/>
      <c r="BD28" s="210">
        <f>IF($BE$3="４週",BB28/4,IF($BE$3="暦月",(BB28/($BE$8/7)),""))</f>
        <v>0</v>
      </c>
      <c r="BE28" s="209"/>
      <c r="BF28" s="205"/>
      <c r="BG28" s="206"/>
      <c r="BH28" s="206"/>
      <c r="BI28" s="206"/>
      <c r="BJ28" s="207"/>
    </row>
    <row r="29" spans="2:62" ht="20.25" customHeight="1" x14ac:dyDescent="0.4">
      <c r="B29" s="211">
        <f>B27+1</f>
        <v>8</v>
      </c>
      <c r="C29" s="213"/>
      <c r="D29" s="214"/>
      <c r="E29" s="112"/>
      <c r="F29" s="113"/>
      <c r="G29" s="112"/>
      <c r="H29" s="113"/>
      <c r="I29" s="217"/>
      <c r="J29" s="218"/>
      <c r="K29" s="221"/>
      <c r="L29" s="222"/>
      <c r="M29" s="222"/>
      <c r="N29" s="214"/>
      <c r="O29" s="195"/>
      <c r="P29" s="196"/>
      <c r="Q29" s="196"/>
      <c r="R29" s="196"/>
      <c r="S29" s="197"/>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198"/>
      <c r="BC29" s="199"/>
      <c r="BD29" s="200"/>
      <c r="BE29" s="201"/>
      <c r="BF29" s="202"/>
      <c r="BG29" s="203"/>
      <c r="BH29" s="203"/>
      <c r="BI29" s="203"/>
      <c r="BJ29" s="204"/>
    </row>
    <row r="30" spans="2:62" ht="20.25" customHeight="1" x14ac:dyDescent="0.4">
      <c r="B30" s="212"/>
      <c r="C30" s="215"/>
      <c r="D30" s="216"/>
      <c r="E30" s="112"/>
      <c r="F30" s="113">
        <f>C29</f>
        <v>0</v>
      </c>
      <c r="G30" s="112"/>
      <c r="H30" s="113">
        <f>I29</f>
        <v>0</v>
      </c>
      <c r="I30" s="219"/>
      <c r="J30" s="220"/>
      <c r="K30" s="223"/>
      <c r="L30" s="224"/>
      <c r="M30" s="224"/>
      <c r="N30" s="216"/>
      <c r="O30" s="195"/>
      <c r="P30" s="196"/>
      <c r="Q30" s="196"/>
      <c r="R30" s="196"/>
      <c r="S30" s="197"/>
      <c r="T30" s="88" t="s">
        <v>124</v>
      </c>
      <c r="U30" s="89"/>
      <c r="V30" s="90"/>
      <c r="W30" s="117" t="str">
        <f>IF(W29="","",VLOOKUP(W29,シフト記号表!$C$6:$L$47,10,FALSE))</f>
        <v/>
      </c>
      <c r="X30" s="118" t="str">
        <f>IF(X29="","",VLOOKUP(X29,シフト記号表!$C$6:$L$47,10,FALSE))</f>
        <v/>
      </c>
      <c r="Y30" s="118" t="str">
        <f>IF(Y29="","",VLOOKUP(Y29,シフト記号表!$C$6:$L$47,10,FALSE))</f>
        <v/>
      </c>
      <c r="Z30" s="118" t="str">
        <f>IF(Z29="","",VLOOKUP(Z29,シフト記号表!$C$6:$L$47,10,FALSE))</f>
        <v/>
      </c>
      <c r="AA30" s="118" t="str">
        <f>IF(AA29="","",VLOOKUP(AA29,シフト記号表!$C$6:$L$47,10,FALSE))</f>
        <v/>
      </c>
      <c r="AB30" s="118" t="str">
        <f>IF(AB29="","",VLOOKUP(AB29,シフト記号表!$C$6:$L$47,10,FALSE))</f>
        <v/>
      </c>
      <c r="AC30" s="119" t="str">
        <f>IF(AC29="","",VLOOKUP(AC29,シフト記号表!$C$6:$L$47,10,FALSE))</f>
        <v/>
      </c>
      <c r="AD30" s="117" t="str">
        <f>IF(AD29="","",VLOOKUP(AD29,シフト記号表!$C$6:$L$47,10,FALSE))</f>
        <v/>
      </c>
      <c r="AE30" s="118" t="str">
        <f>IF(AE29="","",VLOOKUP(AE29,シフト記号表!$C$6:$L$47,10,FALSE))</f>
        <v/>
      </c>
      <c r="AF30" s="118" t="str">
        <f>IF(AF29="","",VLOOKUP(AF29,シフト記号表!$C$6:$L$47,10,FALSE))</f>
        <v/>
      </c>
      <c r="AG30" s="118" t="str">
        <f>IF(AG29="","",VLOOKUP(AG29,シフト記号表!$C$6:$L$47,10,FALSE))</f>
        <v/>
      </c>
      <c r="AH30" s="118" t="str">
        <f>IF(AH29="","",VLOOKUP(AH29,シフト記号表!$C$6:$L$47,10,FALSE))</f>
        <v/>
      </c>
      <c r="AI30" s="118" t="str">
        <f>IF(AI29="","",VLOOKUP(AI29,シフト記号表!$C$6:$L$47,10,FALSE))</f>
        <v/>
      </c>
      <c r="AJ30" s="119" t="str">
        <f>IF(AJ29="","",VLOOKUP(AJ29,シフト記号表!$C$6:$L$47,10,FALSE))</f>
        <v/>
      </c>
      <c r="AK30" s="117" t="str">
        <f>IF(AK29="","",VLOOKUP(AK29,シフト記号表!$C$6:$L$47,10,FALSE))</f>
        <v/>
      </c>
      <c r="AL30" s="118" t="str">
        <f>IF(AL29="","",VLOOKUP(AL29,シフト記号表!$C$6:$L$47,10,FALSE))</f>
        <v/>
      </c>
      <c r="AM30" s="118" t="str">
        <f>IF(AM29="","",VLOOKUP(AM29,シフト記号表!$C$6:$L$47,10,FALSE))</f>
        <v/>
      </c>
      <c r="AN30" s="118" t="str">
        <f>IF(AN29="","",VLOOKUP(AN29,シフト記号表!$C$6:$L$47,10,FALSE))</f>
        <v/>
      </c>
      <c r="AO30" s="118" t="str">
        <f>IF(AO29="","",VLOOKUP(AO29,シフト記号表!$C$6:$L$47,10,FALSE))</f>
        <v/>
      </c>
      <c r="AP30" s="118" t="str">
        <f>IF(AP29="","",VLOOKUP(AP29,シフト記号表!$C$6:$L$47,10,FALSE))</f>
        <v/>
      </c>
      <c r="AQ30" s="119" t="str">
        <f>IF(AQ29="","",VLOOKUP(AQ29,シフト記号表!$C$6:$L$47,10,FALSE))</f>
        <v/>
      </c>
      <c r="AR30" s="117" t="str">
        <f>IF(AR29="","",VLOOKUP(AR29,シフト記号表!$C$6:$L$47,10,FALSE))</f>
        <v/>
      </c>
      <c r="AS30" s="118" t="str">
        <f>IF(AS29="","",VLOOKUP(AS29,シフト記号表!$C$6:$L$47,10,FALSE))</f>
        <v/>
      </c>
      <c r="AT30" s="118" t="str">
        <f>IF(AT29="","",VLOOKUP(AT29,シフト記号表!$C$6:$L$47,10,FALSE))</f>
        <v/>
      </c>
      <c r="AU30" s="118" t="str">
        <f>IF(AU29="","",VLOOKUP(AU29,シフト記号表!$C$6:$L$47,10,FALSE))</f>
        <v/>
      </c>
      <c r="AV30" s="118" t="str">
        <f>IF(AV29="","",VLOOKUP(AV29,シフト記号表!$C$6:$L$47,10,FALSE))</f>
        <v/>
      </c>
      <c r="AW30" s="118" t="str">
        <f>IF(AW29="","",VLOOKUP(AW29,シフト記号表!$C$6:$L$47,10,FALSE))</f>
        <v/>
      </c>
      <c r="AX30" s="119" t="str">
        <f>IF(AX29="","",VLOOKUP(AX29,シフト記号表!$C$6:$L$47,10,FALSE))</f>
        <v/>
      </c>
      <c r="AY30" s="117" t="str">
        <f>IF(AY29="","",VLOOKUP(AY29,シフト記号表!$C$6:$L$47,10,FALSE))</f>
        <v/>
      </c>
      <c r="AZ30" s="118" t="str">
        <f>IF(AZ29="","",VLOOKUP(AZ29,シフト記号表!$C$6:$L$47,10,FALSE))</f>
        <v/>
      </c>
      <c r="BA30" s="118" t="str">
        <f>IF(BA29="","",VLOOKUP(BA29,シフト記号表!$C$6:$L$47,10,FALSE))</f>
        <v/>
      </c>
      <c r="BB30" s="208">
        <f>IF($BE$3="４週",SUM(W30:AX30),IF($BE$3="暦月",SUM(W30:BA30),""))</f>
        <v>0</v>
      </c>
      <c r="BC30" s="209"/>
      <c r="BD30" s="210">
        <f>IF($BE$3="４週",BB30/4,IF($BE$3="暦月",(BB30/($BE$8/7)),""))</f>
        <v>0</v>
      </c>
      <c r="BE30" s="209"/>
      <c r="BF30" s="205"/>
      <c r="BG30" s="206"/>
      <c r="BH30" s="206"/>
      <c r="BI30" s="206"/>
      <c r="BJ30" s="207"/>
    </row>
    <row r="31" spans="2:62" ht="20.25" customHeight="1" x14ac:dyDescent="0.4">
      <c r="B31" s="211">
        <f>B29+1</f>
        <v>9</v>
      </c>
      <c r="C31" s="213"/>
      <c r="D31" s="214"/>
      <c r="E31" s="112"/>
      <c r="F31" s="113"/>
      <c r="G31" s="112"/>
      <c r="H31" s="113"/>
      <c r="I31" s="217"/>
      <c r="J31" s="218"/>
      <c r="K31" s="221"/>
      <c r="L31" s="222"/>
      <c r="M31" s="222"/>
      <c r="N31" s="214"/>
      <c r="O31" s="195"/>
      <c r="P31" s="196"/>
      <c r="Q31" s="196"/>
      <c r="R31" s="196"/>
      <c r="S31" s="197"/>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198"/>
      <c r="BC31" s="199"/>
      <c r="BD31" s="200"/>
      <c r="BE31" s="201"/>
      <c r="BF31" s="202"/>
      <c r="BG31" s="203"/>
      <c r="BH31" s="203"/>
      <c r="BI31" s="203"/>
      <c r="BJ31" s="204"/>
    </row>
    <row r="32" spans="2:62" ht="20.25" customHeight="1" x14ac:dyDescent="0.4">
      <c r="B32" s="212"/>
      <c r="C32" s="215"/>
      <c r="D32" s="216"/>
      <c r="E32" s="112"/>
      <c r="F32" s="113">
        <f>C31</f>
        <v>0</v>
      </c>
      <c r="G32" s="112"/>
      <c r="H32" s="113">
        <f>I31</f>
        <v>0</v>
      </c>
      <c r="I32" s="219"/>
      <c r="J32" s="220"/>
      <c r="K32" s="223"/>
      <c r="L32" s="224"/>
      <c r="M32" s="224"/>
      <c r="N32" s="216"/>
      <c r="O32" s="195"/>
      <c r="P32" s="196"/>
      <c r="Q32" s="196"/>
      <c r="R32" s="196"/>
      <c r="S32" s="197"/>
      <c r="T32" s="131" t="s">
        <v>124</v>
      </c>
      <c r="U32" s="95"/>
      <c r="V32" s="132"/>
      <c r="W32" s="117" t="str">
        <f>IF(W31="","",VLOOKUP(W31,シフト記号表!$C$6:$L$47,10,FALSE))</f>
        <v/>
      </c>
      <c r="X32" s="118" t="str">
        <f>IF(X31="","",VLOOKUP(X31,シフト記号表!$C$6:$L$47,10,FALSE))</f>
        <v/>
      </c>
      <c r="Y32" s="118" t="str">
        <f>IF(Y31="","",VLOOKUP(Y31,シフト記号表!$C$6:$L$47,10,FALSE))</f>
        <v/>
      </c>
      <c r="Z32" s="118" t="str">
        <f>IF(Z31="","",VLOOKUP(Z31,シフト記号表!$C$6:$L$47,10,FALSE))</f>
        <v/>
      </c>
      <c r="AA32" s="118" t="str">
        <f>IF(AA31="","",VLOOKUP(AA31,シフト記号表!$C$6:$L$47,10,FALSE))</f>
        <v/>
      </c>
      <c r="AB32" s="118" t="str">
        <f>IF(AB31="","",VLOOKUP(AB31,シフト記号表!$C$6:$L$47,10,FALSE))</f>
        <v/>
      </c>
      <c r="AC32" s="119" t="str">
        <f>IF(AC31="","",VLOOKUP(AC31,シフト記号表!$C$6:$L$47,10,FALSE))</f>
        <v/>
      </c>
      <c r="AD32" s="117" t="str">
        <f>IF(AD31="","",VLOOKUP(AD31,シフト記号表!$C$6:$L$47,10,FALSE))</f>
        <v/>
      </c>
      <c r="AE32" s="118" t="str">
        <f>IF(AE31="","",VLOOKUP(AE31,シフト記号表!$C$6:$L$47,10,FALSE))</f>
        <v/>
      </c>
      <c r="AF32" s="118" t="str">
        <f>IF(AF31="","",VLOOKUP(AF31,シフト記号表!$C$6:$L$47,10,FALSE))</f>
        <v/>
      </c>
      <c r="AG32" s="118" t="str">
        <f>IF(AG31="","",VLOOKUP(AG31,シフト記号表!$C$6:$L$47,10,FALSE))</f>
        <v/>
      </c>
      <c r="AH32" s="118" t="str">
        <f>IF(AH31="","",VLOOKUP(AH31,シフト記号表!$C$6:$L$47,10,FALSE))</f>
        <v/>
      </c>
      <c r="AI32" s="118" t="str">
        <f>IF(AI31="","",VLOOKUP(AI31,シフト記号表!$C$6:$L$47,10,FALSE))</f>
        <v/>
      </c>
      <c r="AJ32" s="119" t="str">
        <f>IF(AJ31="","",VLOOKUP(AJ31,シフト記号表!$C$6:$L$47,10,FALSE))</f>
        <v/>
      </c>
      <c r="AK32" s="117" t="str">
        <f>IF(AK31="","",VLOOKUP(AK31,シフト記号表!$C$6:$L$47,10,FALSE))</f>
        <v/>
      </c>
      <c r="AL32" s="118" t="str">
        <f>IF(AL31="","",VLOOKUP(AL31,シフト記号表!$C$6:$L$47,10,FALSE))</f>
        <v/>
      </c>
      <c r="AM32" s="118" t="str">
        <f>IF(AM31="","",VLOOKUP(AM31,シフト記号表!$C$6:$L$47,10,FALSE))</f>
        <v/>
      </c>
      <c r="AN32" s="118" t="str">
        <f>IF(AN31="","",VLOOKUP(AN31,シフト記号表!$C$6:$L$47,10,FALSE))</f>
        <v/>
      </c>
      <c r="AO32" s="118" t="str">
        <f>IF(AO31="","",VLOOKUP(AO31,シフト記号表!$C$6:$L$47,10,FALSE))</f>
        <v/>
      </c>
      <c r="AP32" s="118" t="str">
        <f>IF(AP31="","",VLOOKUP(AP31,シフト記号表!$C$6:$L$47,10,FALSE))</f>
        <v/>
      </c>
      <c r="AQ32" s="119" t="str">
        <f>IF(AQ31="","",VLOOKUP(AQ31,シフト記号表!$C$6:$L$47,10,FALSE))</f>
        <v/>
      </c>
      <c r="AR32" s="117" t="str">
        <f>IF(AR31="","",VLOOKUP(AR31,シフト記号表!$C$6:$L$47,10,FALSE))</f>
        <v/>
      </c>
      <c r="AS32" s="118" t="str">
        <f>IF(AS31="","",VLOOKUP(AS31,シフト記号表!$C$6:$L$47,10,FALSE))</f>
        <v/>
      </c>
      <c r="AT32" s="118" t="str">
        <f>IF(AT31="","",VLOOKUP(AT31,シフト記号表!$C$6:$L$47,10,FALSE))</f>
        <v/>
      </c>
      <c r="AU32" s="118" t="str">
        <f>IF(AU31="","",VLOOKUP(AU31,シフト記号表!$C$6:$L$47,10,FALSE))</f>
        <v/>
      </c>
      <c r="AV32" s="118" t="str">
        <f>IF(AV31="","",VLOOKUP(AV31,シフト記号表!$C$6:$L$47,10,FALSE))</f>
        <v/>
      </c>
      <c r="AW32" s="118" t="str">
        <f>IF(AW31="","",VLOOKUP(AW31,シフト記号表!$C$6:$L$47,10,FALSE))</f>
        <v/>
      </c>
      <c r="AX32" s="119" t="str">
        <f>IF(AX31="","",VLOOKUP(AX31,シフト記号表!$C$6:$L$47,10,FALSE))</f>
        <v/>
      </c>
      <c r="AY32" s="117" t="str">
        <f>IF(AY31="","",VLOOKUP(AY31,シフト記号表!$C$6:$L$47,10,FALSE))</f>
        <v/>
      </c>
      <c r="AZ32" s="118" t="str">
        <f>IF(AZ31="","",VLOOKUP(AZ31,シフト記号表!$C$6:$L$47,10,FALSE))</f>
        <v/>
      </c>
      <c r="BA32" s="118" t="str">
        <f>IF(BA31="","",VLOOKUP(BA31,シフト記号表!$C$6:$L$47,10,FALSE))</f>
        <v/>
      </c>
      <c r="BB32" s="208">
        <f>IF($BE$3="４週",SUM(W32:AX32),IF($BE$3="暦月",SUM(W32:BA32),""))</f>
        <v>0</v>
      </c>
      <c r="BC32" s="209"/>
      <c r="BD32" s="210">
        <f>IF($BE$3="４週",BB32/4,IF($BE$3="暦月",(BB32/($BE$8/7)),""))</f>
        <v>0</v>
      </c>
      <c r="BE32" s="209"/>
      <c r="BF32" s="205"/>
      <c r="BG32" s="206"/>
      <c r="BH32" s="206"/>
      <c r="BI32" s="206"/>
      <c r="BJ32" s="207"/>
    </row>
    <row r="33" spans="2:62" ht="20.25" customHeight="1" x14ac:dyDescent="0.4">
      <c r="B33" s="211">
        <f>B31+1</f>
        <v>10</v>
      </c>
      <c r="C33" s="213"/>
      <c r="D33" s="214"/>
      <c r="E33" s="112"/>
      <c r="F33" s="113"/>
      <c r="G33" s="112"/>
      <c r="H33" s="113"/>
      <c r="I33" s="217"/>
      <c r="J33" s="218"/>
      <c r="K33" s="221"/>
      <c r="L33" s="222"/>
      <c r="M33" s="222"/>
      <c r="N33" s="214"/>
      <c r="O33" s="195"/>
      <c r="P33" s="196"/>
      <c r="Q33" s="196"/>
      <c r="R33" s="196"/>
      <c r="S33" s="197"/>
      <c r="T33" s="130"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198"/>
      <c r="BC33" s="199"/>
      <c r="BD33" s="200"/>
      <c r="BE33" s="201"/>
      <c r="BF33" s="202"/>
      <c r="BG33" s="203"/>
      <c r="BH33" s="203"/>
      <c r="BI33" s="203"/>
      <c r="BJ33" s="204"/>
    </row>
    <row r="34" spans="2:62" ht="20.25" customHeight="1" x14ac:dyDescent="0.4">
      <c r="B34" s="212"/>
      <c r="C34" s="215"/>
      <c r="D34" s="216"/>
      <c r="E34" s="112"/>
      <c r="F34" s="113">
        <f>C33</f>
        <v>0</v>
      </c>
      <c r="G34" s="112"/>
      <c r="H34" s="113">
        <f>I33</f>
        <v>0</v>
      </c>
      <c r="I34" s="219"/>
      <c r="J34" s="220"/>
      <c r="K34" s="223"/>
      <c r="L34" s="224"/>
      <c r="M34" s="224"/>
      <c r="N34" s="216"/>
      <c r="O34" s="195"/>
      <c r="P34" s="196"/>
      <c r="Q34" s="196"/>
      <c r="R34" s="196"/>
      <c r="S34" s="197"/>
      <c r="T34" s="131" t="s">
        <v>124</v>
      </c>
      <c r="U34" s="95"/>
      <c r="V34" s="132"/>
      <c r="W34" s="117" t="str">
        <f>IF(W33="","",VLOOKUP(W33,シフト記号表!$C$6:$L$47,10,FALSE))</f>
        <v/>
      </c>
      <c r="X34" s="118" t="str">
        <f>IF(X33="","",VLOOKUP(X33,シフト記号表!$C$6:$L$47,10,FALSE))</f>
        <v/>
      </c>
      <c r="Y34" s="118" t="str">
        <f>IF(Y33="","",VLOOKUP(Y33,シフト記号表!$C$6:$L$47,10,FALSE))</f>
        <v/>
      </c>
      <c r="Z34" s="118" t="str">
        <f>IF(Z33="","",VLOOKUP(Z33,シフト記号表!$C$6:$L$47,10,FALSE))</f>
        <v/>
      </c>
      <c r="AA34" s="118" t="str">
        <f>IF(AA33="","",VLOOKUP(AA33,シフト記号表!$C$6:$L$47,10,FALSE))</f>
        <v/>
      </c>
      <c r="AB34" s="118" t="str">
        <f>IF(AB33="","",VLOOKUP(AB33,シフト記号表!$C$6:$L$47,10,FALSE))</f>
        <v/>
      </c>
      <c r="AC34" s="119" t="str">
        <f>IF(AC33="","",VLOOKUP(AC33,シフト記号表!$C$6:$L$47,10,FALSE))</f>
        <v/>
      </c>
      <c r="AD34" s="117" t="str">
        <f>IF(AD33="","",VLOOKUP(AD33,シフト記号表!$C$6:$L$47,10,FALSE))</f>
        <v/>
      </c>
      <c r="AE34" s="118" t="str">
        <f>IF(AE33="","",VLOOKUP(AE33,シフト記号表!$C$6:$L$47,10,FALSE))</f>
        <v/>
      </c>
      <c r="AF34" s="118" t="str">
        <f>IF(AF33="","",VLOOKUP(AF33,シフト記号表!$C$6:$L$47,10,FALSE))</f>
        <v/>
      </c>
      <c r="AG34" s="118" t="str">
        <f>IF(AG33="","",VLOOKUP(AG33,シフト記号表!$C$6:$L$47,10,FALSE))</f>
        <v/>
      </c>
      <c r="AH34" s="118" t="str">
        <f>IF(AH33="","",VLOOKUP(AH33,シフト記号表!$C$6:$L$47,10,FALSE))</f>
        <v/>
      </c>
      <c r="AI34" s="118" t="str">
        <f>IF(AI33="","",VLOOKUP(AI33,シフト記号表!$C$6:$L$47,10,FALSE))</f>
        <v/>
      </c>
      <c r="AJ34" s="119" t="str">
        <f>IF(AJ33="","",VLOOKUP(AJ33,シフト記号表!$C$6:$L$47,10,FALSE))</f>
        <v/>
      </c>
      <c r="AK34" s="117" t="str">
        <f>IF(AK33="","",VLOOKUP(AK33,シフト記号表!$C$6:$L$47,10,FALSE))</f>
        <v/>
      </c>
      <c r="AL34" s="118" t="str">
        <f>IF(AL33="","",VLOOKUP(AL33,シフト記号表!$C$6:$L$47,10,FALSE))</f>
        <v/>
      </c>
      <c r="AM34" s="118" t="str">
        <f>IF(AM33="","",VLOOKUP(AM33,シフト記号表!$C$6:$L$47,10,FALSE))</f>
        <v/>
      </c>
      <c r="AN34" s="118" t="str">
        <f>IF(AN33="","",VLOOKUP(AN33,シフト記号表!$C$6:$L$47,10,FALSE))</f>
        <v/>
      </c>
      <c r="AO34" s="118" t="str">
        <f>IF(AO33="","",VLOOKUP(AO33,シフト記号表!$C$6:$L$47,10,FALSE))</f>
        <v/>
      </c>
      <c r="AP34" s="118" t="str">
        <f>IF(AP33="","",VLOOKUP(AP33,シフト記号表!$C$6:$L$47,10,FALSE))</f>
        <v/>
      </c>
      <c r="AQ34" s="119" t="str">
        <f>IF(AQ33="","",VLOOKUP(AQ33,シフト記号表!$C$6:$L$47,10,FALSE))</f>
        <v/>
      </c>
      <c r="AR34" s="117" t="str">
        <f>IF(AR33="","",VLOOKUP(AR33,シフト記号表!$C$6:$L$47,10,FALSE))</f>
        <v/>
      </c>
      <c r="AS34" s="118" t="str">
        <f>IF(AS33="","",VLOOKUP(AS33,シフト記号表!$C$6:$L$47,10,FALSE))</f>
        <v/>
      </c>
      <c r="AT34" s="118" t="str">
        <f>IF(AT33="","",VLOOKUP(AT33,シフト記号表!$C$6:$L$47,10,FALSE))</f>
        <v/>
      </c>
      <c r="AU34" s="118" t="str">
        <f>IF(AU33="","",VLOOKUP(AU33,シフト記号表!$C$6:$L$47,10,FALSE))</f>
        <v/>
      </c>
      <c r="AV34" s="118" t="str">
        <f>IF(AV33="","",VLOOKUP(AV33,シフト記号表!$C$6:$L$47,10,FALSE))</f>
        <v/>
      </c>
      <c r="AW34" s="118" t="str">
        <f>IF(AW33="","",VLOOKUP(AW33,シフト記号表!$C$6:$L$47,10,FALSE))</f>
        <v/>
      </c>
      <c r="AX34" s="119" t="str">
        <f>IF(AX33="","",VLOOKUP(AX33,シフト記号表!$C$6:$L$47,10,FALSE))</f>
        <v/>
      </c>
      <c r="AY34" s="117" t="str">
        <f>IF(AY33="","",VLOOKUP(AY33,シフト記号表!$C$6:$L$47,10,FALSE))</f>
        <v/>
      </c>
      <c r="AZ34" s="118" t="str">
        <f>IF(AZ33="","",VLOOKUP(AZ33,シフト記号表!$C$6:$L$47,10,FALSE))</f>
        <v/>
      </c>
      <c r="BA34" s="118" t="str">
        <f>IF(BA33="","",VLOOKUP(BA33,シフト記号表!$C$6:$L$47,10,FALSE))</f>
        <v/>
      </c>
      <c r="BB34" s="208">
        <f>IF($BE$3="４週",SUM(W34:AX34),IF($BE$3="暦月",SUM(W34:BA34),""))</f>
        <v>0</v>
      </c>
      <c r="BC34" s="209"/>
      <c r="BD34" s="210">
        <f>IF($BE$3="４週",BB34/4,IF($BE$3="暦月",(BB34/($BE$8/7)),""))</f>
        <v>0</v>
      </c>
      <c r="BE34" s="209"/>
      <c r="BF34" s="205"/>
      <c r="BG34" s="206"/>
      <c r="BH34" s="206"/>
      <c r="BI34" s="206"/>
      <c r="BJ34" s="207"/>
    </row>
    <row r="35" spans="2:62" ht="20.25" customHeight="1" x14ac:dyDescent="0.4">
      <c r="B35" s="211">
        <f>B33+1</f>
        <v>11</v>
      </c>
      <c r="C35" s="213"/>
      <c r="D35" s="214"/>
      <c r="E35" s="112"/>
      <c r="F35" s="113"/>
      <c r="G35" s="112"/>
      <c r="H35" s="113"/>
      <c r="I35" s="217"/>
      <c r="J35" s="218"/>
      <c r="K35" s="221"/>
      <c r="L35" s="222"/>
      <c r="M35" s="222"/>
      <c r="N35" s="214"/>
      <c r="O35" s="195"/>
      <c r="P35" s="196"/>
      <c r="Q35" s="196"/>
      <c r="R35" s="196"/>
      <c r="S35" s="197"/>
      <c r="T35" s="130"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198"/>
      <c r="BC35" s="199"/>
      <c r="BD35" s="200"/>
      <c r="BE35" s="201"/>
      <c r="BF35" s="202"/>
      <c r="BG35" s="203"/>
      <c r="BH35" s="203"/>
      <c r="BI35" s="203"/>
      <c r="BJ35" s="204"/>
    </row>
    <row r="36" spans="2:62" ht="20.25" customHeight="1" x14ac:dyDescent="0.4">
      <c r="B36" s="212"/>
      <c r="C36" s="215"/>
      <c r="D36" s="216"/>
      <c r="E36" s="112"/>
      <c r="F36" s="113">
        <f>C35</f>
        <v>0</v>
      </c>
      <c r="G36" s="112"/>
      <c r="H36" s="113">
        <f>I35</f>
        <v>0</v>
      </c>
      <c r="I36" s="219"/>
      <c r="J36" s="220"/>
      <c r="K36" s="223"/>
      <c r="L36" s="224"/>
      <c r="M36" s="224"/>
      <c r="N36" s="216"/>
      <c r="O36" s="195"/>
      <c r="P36" s="196"/>
      <c r="Q36" s="196"/>
      <c r="R36" s="196"/>
      <c r="S36" s="197"/>
      <c r="T36" s="131" t="s">
        <v>124</v>
      </c>
      <c r="U36" s="95"/>
      <c r="V36" s="132"/>
      <c r="W36" s="117" t="str">
        <f>IF(W35="","",VLOOKUP(W35,シフト記号表!$C$6:$L$47,10,FALSE))</f>
        <v/>
      </c>
      <c r="X36" s="118" t="str">
        <f>IF(X35="","",VLOOKUP(X35,シフト記号表!$C$6:$L$47,10,FALSE))</f>
        <v/>
      </c>
      <c r="Y36" s="118" t="str">
        <f>IF(Y35="","",VLOOKUP(Y35,シフト記号表!$C$6:$L$47,10,FALSE))</f>
        <v/>
      </c>
      <c r="Z36" s="118" t="str">
        <f>IF(Z35="","",VLOOKUP(Z35,シフト記号表!$C$6:$L$47,10,FALSE))</f>
        <v/>
      </c>
      <c r="AA36" s="118" t="str">
        <f>IF(AA35="","",VLOOKUP(AA35,シフト記号表!$C$6:$L$47,10,FALSE))</f>
        <v/>
      </c>
      <c r="AB36" s="118" t="str">
        <f>IF(AB35="","",VLOOKUP(AB35,シフト記号表!$C$6:$L$47,10,FALSE))</f>
        <v/>
      </c>
      <c r="AC36" s="119" t="str">
        <f>IF(AC35="","",VLOOKUP(AC35,シフト記号表!$C$6:$L$47,10,FALSE))</f>
        <v/>
      </c>
      <c r="AD36" s="117" t="str">
        <f>IF(AD35="","",VLOOKUP(AD35,シフト記号表!$C$6:$L$47,10,FALSE))</f>
        <v/>
      </c>
      <c r="AE36" s="118" t="str">
        <f>IF(AE35="","",VLOOKUP(AE35,シフト記号表!$C$6:$L$47,10,FALSE))</f>
        <v/>
      </c>
      <c r="AF36" s="118" t="str">
        <f>IF(AF35="","",VLOOKUP(AF35,シフト記号表!$C$6:$L$47,10,FALSE))</f>
        <v/>
      </c>
      <c r="AG36" s="118" t="str">
        <f>IF(AG35="","",VLOOKUP(AG35,シフト記号表!$C$6:$L$47,10,FALSE))</f>
        <v/>
      </c>
      <c r="AH36" s="118" t="str">
        <f>IF(AH35="","",VLOOKUP(AH35,シフト記号表!$C$6:$L$47,10,FALSE))</f>
        <v/>
      </c>
      <c r="AI36" s="118" t="str">
        <f>IF(AI35="","",VLOOKUP(AI35,シフト記号表!$C$6:$L$47,10,FALSE))</f>
        <v/>
      </c>
      <c r="AJ36" s="119" t="str">
        <f>IF(AJ35="","",VLOOKUP(AJ35,シフト記号表!$C$6:$L$47,10,FALSE))</f>
        <v/>
      </c>
      <c r="AK36" s="117" t="str">
        <f>IF(AK35="","",VLOOKUP(AK35,シフト記号表!$C$6:$L$47,10,FALSE))</f>
        <v/>
      </c>
      <c r="AL36" s="118" t="str">
        <f>IF(AL35="","",VLOOKUP(AL35,シフト記号表!$C$6:$L$47,10,FALSE))</f>
        <v/>
      </c>
      <c r="AM36" s="118" t="str">
        <f>IF(AM35="","",VLOOKUP(AM35,シフト記号表!$C$6:$L$47,10,FALSE))</f>
        <v/>
      </c>
      <c r="AN36" s="118" t="str">
        <f>IF(AN35="","",VLOOKUP(AN35,シフト記号表!$C$6:$L$47,10,FALSE))</f>
        <v/>
      </c>
      <c r="AO36" s="118" t="str">
        <f>IF(AO35="","",VLOOKUP(AO35,シフト記号表!$C$6:$L$47,10,FALSE))</f>
        <v/>
      </c>
      <c r="AP36" s="118" t="str">
        <f>IF(AP35="","",VLOOKUP(AP35,シフト記号表!$C$6:$L$47,10,FALSE))</f>
        <v/>
      </c>
      <c r="AQ36" s="119" t="str">
        <f>IF(AQ35="","",VLOOKUP(AQ35,シフト記号表!$C$6:$L$47,10,FALSE))</f>
        <v/>
      </c>
      <c r="AR36" s="117" t="str">
        <f>IF(AR35="","",VLOOKUP(AR35,シフト記号表!$C$6:$L$47,10,FALSE))</f>
        <v/>
      </c>
      <c r="AS36" s="118" t="str">
        <f>IF(AS35="","",VLOOKUP(AS35,シフト記号表!$C$6:$L$47,10,FALSE))</f>
        <v/>
      </c>
      <c r="AT36" s="118" t="str">
        <f>IF(AT35="","",VLOOKUP(AT35,シフト記号表!$C$6:$L$47,10,FALSE))</f>
        <v/>
      </c>
      <c r="AU36" s="118" t="str">
        <f>IF(AU35="","",VLOOKUP(AU35,シフト記号表!$C$6:$L$47,10,FALSE))</f>
        <v/>
      </c>
      <c r="AV36" s="118" t="str">
        <f>IF(AV35="","",VLOOKUP(AV35,シフト記号表!$C$6:$L$47,10,FALSE))</f>
        <v/>
      </c>
      <c r="AW36" s="118" t="str">
        <f>IF(AW35="","",VLOOKUP(AW35,シフト記号表!$C$6:$L$47,10,FALSE))</f>
        <v/>
      </c>
      <c r="AX36" s="119" t="str">
        <f>IF(AX35="","",VLOOKUP(AX35,シフト記号表!$C$6:$L$47,10,FALSE))</f>
        <v/>
      </c>
      <c r="AY36" s="117" t="str">
        <f>IF(AY35="","",VLOOKUP(AY35,シフト記号表!$C$6:$L$47,10,FALSE))</f>
        <v/>
      </c>
      <c r="AZ36" s="118" t="str">
        <f>IF(AZ35="","",VLOOKUP(AZ35,シフト記号表!$C$6:$L$47,10,FALSE))</f>
        <v/>
      </c>
      <c r="BA36" s="118" t="str">
        <f>IF(BA35="","",VLOOKUP(BA35,シフト記号表!$C$6:$L$47,10,FALSE))</f>
        <v/>
      </c>
      <c r="BB36" s="208">
        <f>IF($BE$3="４週",SUM(W36:AX36),IF($BE$3="暦月",SUM(W36:BA36),""))</f>
        <v>0</v>
      </c>
      <c r="BC36" s="209"/>
      <c r="BD36" s="210">
        <f>IF($BE$3="４週",BB36/4,IF($BE$3="暦月",(BB36/($BE$8/7)),""))</f>
        <v>0</v>
      </c>
      <c r="BE36" s="209"/>
      <c r="BF36" s="205"/>
      <c r="BG36" s="206"/>
      <c r="BH36" s="206"/>
      <c r="BI36" s="206"/>
      <c r="BJ36" s="207"/>
    </row>
    <row r="37" spans="2:62" ht="20.25" customHeight="1" x14ac:dyDescent="0.4">
      <c r="B37" s="211">
        <f>B35+1</f>
        <v>12</v>
      </c>
      <c r="C37" s="213"/>
      <c r="D37" s="214"/>
      <c r="E37" s="112"/>
      <c r="F37" s="113"/>
      <c r="G37" s="112"/>
      <c r="H37" s="113"/>
      <c r="I37" s="217"/>
      <c r="J37" s="218"/>
      <c r="K37" s="221"/>
      <c r="L37" s="222"/>
      <c r="M37" s="222"/>
      <c r="N37" s="214"/>
      <c r="O37" s="195"/>
      <c r="P37" s="196"/>
      <c r="Q37" s="196"/>
      <c r="R37" s="196"/>
      <c r="S37" s="197"/>
      <c r="T37" s="130"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198"/>
      <c r="BC37" s="199"/>
      <c r="BD37" s="200"/>
      <c r="BE37" s="201"/>
      <c r="BF37" s="202"/>
      <c r="BG37" s="203"/>
      <c r="BH37" s="203"/>
      <c r="BI37" s="203"/>
      <c r="BJ37" s="204"/>
    </row>
    <row r="38" spans="2:62" ht="20.25" customHeight="1" x14ac:dyDescent="0.4">
      <c r="B38" s="212"/>
      <c r="C38" s="215"/>
      <c r="D38" s="216"/>
      <c r="E38" s="112"/>
      <c r="F38" s="113">
        <f>C37</f>
        <v>0</v>
      </c>
      <c r="G38" s="112"/>
      <c r="H38" s="113">
        <f>I37</f>
        <v>0</v>
      </c>
      <c r="I38" s="219"/>
      <c r="J38" s="220"/>
      <c r="K38" s="223"/>
      <c r="L38" s="224"/>
      <c r="M38" s="224"/>
      <c r="N38" s="216"/>
      <c r="O38" s="195"/>
      <c r="P38" s="196"/>
      <c r="Q38" s="196"/>
      <c r="R38" s="196"/>
      <c r="S38" s="197"/>
      <c r="T38" s="131" t="s">
        <v>124</v>
      </c>
      <c r="U38" s="95"/>
      <c r="V38" s="132"/>
      <c r="W38" s="117" t="str">
        <f>IF(W37="","",VLOOKUP(W37,シフト記号表!$C$6:$L$47,10,FALSE))</f>
        <v/>
      </c>
      <c r="X38" s="118" t="str">
        <f>IF(X37="","",VLOOKUP(X37,シフト記号表!$C$6:$L$47,10,FALSE))</f>
        <v/>
      </c>
      <c r="Y38" s="118" t="str">
        <f>IF(Y37="","",VLOOKUP(Y37,シフト記号表!$C$6:$L$47,10,FALSE))</f>
        <v/>
      </c>
      <c r="Z38" s="118" t="str">
        <f>IF(Z37="","",VLOOKUP(Z37,シフト記号表!$C$6:$L$47,10,FALSE))</f>
        <v/>
      </c>
      <c r="AA38" s="118" t="str">
        <f>IF(AA37="","",VLOOKUP(AA37,シフト記号表!$C$6:$L$47,10,FALSE))</f>
        <v/>
      </c>
      <c r="AB38" s="118" t="str">
        <f>IF(AB37="","",VLOOKUP(AB37,シフト記号表!$C$6:$L$47,10,FALSE))</f>
        <v/>
      </c>
      <c r="AC38" s="119" t="str">
        <f>IF(AC37="","",VLOOKUP(AC37,シフト記号表!$C$6:$L$47,10,FALSE))</f>
        <v/>
      </c>
      <c r="AD38" s="117" t="str">
        <f>IF(AD37="","",VLOOKUP(AD37,シフト記号表!$C$6:$L$47,10,FALSE))</f>
        <v/>
      </c>
      <c r="AE38" s="118" t="str">
        <f>IF(AE37="","",VLOOKUP(AE37,シフト記号表!$C$6:$L$47,10,FALSE))</f>
        <v/>
      </c>
      <c r="AF38" s="118" t="str">
        <f>IF(AF37="","",VLOOKUP(AF37,シフト記号表!$C$6:$L$47,10,FALSE))</f>
        <v/>
      </c>
      <c r="AG38" s="118" t="str">
        <f>IF(AG37="","",VLOOKUP(AG37,シフト記号表!$C$6:$L$47,10,FALSE))</f>
        <v/>
      </c>
      <c r="AH38" s="118" t="str">
        <f>IF(AH37="","",VLOOKUP(AH37,シフト記号表!$C$6:$L$47,10,FALSE))</f>
        <v/>
      </c>
      <c r="AI38" s="118" t="str">
        <f>IF(AI37="","",VLOOKUP(AI37,シフト記号表!$C$6:$L$47,10,FALSE))</f>
        <v/>
      </c>
      <c r="AJ38" s="119" t="str">
        <f>IF(AJ37="","",VLOOKUP(AJ37,シフト記号表!$C$6:$L$47,10,FALSE))</f>
        <v/>
      </c>
      <c r="AK38" s="117" t="str">
        <f>IF(AK37="","",VLOOKUP(AK37,シフト記号表!$C$6:$L$47,10,FALSE))</f>
        <v/>
      </c>
      <c r="AL38" s="118" t="str">
        <f>IF(AL37="","",VLOOKUP(AL37,シフト記号表!$C$6:$L$47,10,FALSE))</f>
        <v/>
      </c>
      <c r="AM38" s="118" t="str">
        <f>IF(AM37="","",VLOOKUP(AM37,シフト記号表!$C$6:$L$47,10,FALSE))</f>
        <v/>
      </c>
      <c r="AN38" s="118" t="str">
        <f>IF(AN37="","",VLOOKUP(AN37,シフト記号表!$C$6:$L$47,10,FALSE))</f>
        <v/>
      </c>
      <c r="AO38" s="118" t="str">
        <f>IF(AO37="","",VLOOKUP(AO37,シフト記号表!$C$6:$L$47,10,FALSE))</f>
        <v/>
      </c>
      <c r="AP38" s="118" t="str">
        <f>IF(AP37="","",VLOOKUP(AP37,シフト記号表!$C$6:$L$47,10,FALSE))</f>
        <v/>
      </c>
      <c r="AQ38" s="119" t="str">
        <f>IF(AQ37="","",VLOOKUP(AQ37,シフト記号表!$C$6:$L$47,10,FALSE))</f>
        <v/>
      </c>
      <c r="AR38" s="117" t="str">
        <f>IF(AR37="","",VLOOKUP(AR37,シフト記号表!$C$6:$L$47,10,FALSE))</f>
        <v/>
      </c>
      <c r="AS38" s="118" t="str">
        <f>IF(AS37="","",VLOOKUP(AS37,シフト記号表!$C$6:$L$47,10,FALSE))</f>
        <v/>
      </c>
      <c r="AT38" s="118" t="str">
        <f>IF(AT37="","",VLOOKUP(AT37,シフト記号表!$C$6:$L$47,10,FALSE))</f>
        <v/>
      </c>
      <c r="AU38" s="118" t="str">
        <f>IF(AU37="","",VLOOKUP(AU37,シフト記号表!$C$6:$L$47,10,FALSE))</f>
        <v/>
      </c>
      <c r="AV38" s="118" t="str">
        <f>IF(AV37="","",VLOOKUP(AV37,シフト記号表!$C$6:$L$47,10,FALSE))</f>
        <v/>
      </c>
      <c r="AW38" s="118" t="str">
        <f>IF(AW37="","",VLOOKUP(AW37,シフト記号表!$C$6:$L$47,10,FALSE))</f>
        <v/>
      </c>
      <c r="AX38" s="119" t="str">
        <f>IF(AX37="","",VLOOKUP(AX37,シフト記号表!$C$6:$L$47,10,FALSE))</f>
        <v/>
      </c>
      <c r="AY38" s="117" t="str">
        <f>IF(AY37="","",VLOOKUP(AY37,シフト記号表!$C$6:$L$47,10,FALSE))</f>
        <v/>
      </c>
      <c r="AZ38" s="118" t="str">
        <f>IF(AZ37="","",VLOOKUP(AZ37,シフト記号表!$C$6:$L$47,10,FALSE))</f>
        <v/>
      </c>
      <c r="BA38" s="118" t="str">
        <f>IF(BA37="","",VLOOKUP(BA37,シフト記号表!$C$6:$L$47,10,FALSE))</f>
        <v/>
      </c>
      <c r="BB38" s="208">
        <f>IF($BE$3="４週",SUM(W38:AX38),IF($BE$3="暦月",SUM(W38:BA38),""))</f>
        <v>0</v>
      </c>
      <c r="BC38" s="209"/>
      <c r="BD38" s="210">
        <f>IF($BE$3="４週",BB38/4,IF($BE$3="暦月",(BB38/($BE$8/7)),""))</f>
        <v>0</v>
      </c>
      <c r="BE38" s="209"/>
      <c r="BF38" s="205"/>
      <c r="BG38" s="206"/>
      <c r="BH38" s="206"/>
      <c r="BI38" s="206"/>
      <c r="BJ38" s="207"/>
    </row>
    <row r="39" spans="2:62" ht="20.25" customHeight="1" x14ac:dyDescent="0.4">
      <c r="B39" s="211">
        <f>B37+1</f>
        <v>13</v>
      </c>
      <c r="C39" s="213"/>
      <c r="D39" s="214"/>
      <c r="E39" s="112"/>
      <c r="F39" s="113"/>
      <c r="G39" s="112"/>
      <c r="H39" s="113"/>
      <c r="I39" s="217"/>
      <c r="J39" s="218"/>
      <c r="K39" s="221"/>
      <c r="L39" s="222"/>
      <c r="M39" s="222"/>
      <c r="N39" s="214"/>
      <c r="O39" s="195"/>
      <c r="P39" s="196"/>
      <c r="Q39" s="196"/>
      <c r="R39" s="196"/>
      <c r="S39" s="197"/>
      <c r="T39" s="130"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198"/>
      <c r="BC39" s="199"/>
      <c r="BD39" s="200"/>
      <c r="BE39" s="201"/>
      <c r="BF39" s="202"/>
      <c r="BG39" s="203"/>
      <c r="BH39" s="203"/>
      <c r="BI39" s="203"/>
      <c r="BJ39" s="204"/>
    </row>
    <row r="40" spans="2:62" ht="20.25" customHeight="1" x14ac:dyDescent="0.4">
      <c r="B40" s="212"/>
      <c r="C40" s="215"/>
      <c r="D40" s="216"/>
      <c r="E40" s="112"/>
      <c r="F40" s="113">
        <f>C39</f>
        <v>0</v>
      </c>
      <c r="G40" s="112"/>
      <c r="H40" s="113">
        <f>I39</f>
        <v>0</v>
      </c>
      <c r="I40" s="219"/>
      <c r="J40" s="220"/>
      <c r="K40" s="223"/>
      <c r="L40" s="224"/>
      <c r="M40" s="224"/>
      <c r="N40" s="216"/>
      <c r="O40" s="195"/>
      <c r="P40" s="196"/>
      <c r="Q40" s="196"/>
      <c r="R40" s="196"/>
      <c r="S40" s="197"/>
      <c r="T40" s="131" t="s">
        <v>124</v>
      </c>
      <c r="U40" s="95"/>
      <c r="V40" s="132"/>
      <c r="W40" s="117" t="str">
        <f>IF(W39="","",VLOOKUP(W39,シフト記号表!$C$6:$L$47,10,FALSE))</f>
        <v/>
      </c>
      <c r="X40" s="118" t="str">
        <f>IF(X39="","",VLOOKUP(X39,シフト記号表!$C$6:$L$47,10,FALSE))</f>
        <v/>
      </c>
      <c r="Y40" s="118" t="str">
        <f>IF(Y39="","",VLOOKUP(Y39,シフト記号表!$C$6:$L$47,10,FALSE))</f>
        <v/>
      </c>
      <c r="Z40" s="118" t="str">
        <f>IF(Z39="","",VLOOKUP(Z39,シフト記号表!$C$6:$L$47,10,FALSE))</f>
        <v/>
      </c>
      <c r="AA40" s="118" t="str">
        <f>IF(AA39="","",VLOOKUP(AA39,シフト記号表!$C$6:$L$47,10,FALSE))</f>
        <v/>
      </c>
      <c r="AB40" s="118" t="str">
        <f>IF(AB39="","",VLOOKUP(AB39,シフト記号表!$C$6:$L$47,10,FALSE))</f>
        <v/>
      </c>
      <c r="AC40" s="119" t="str">
        <f>IF(AC39="","",VLOOKUP(AC39,シフト記号表!$C$6:$L$47,10,FALSE))</f>
        <v/>
      </c>
      <c r="AD40" s="117" t="str">
        <f>IF(AD39="","",VLOOKUP(AD39,シフト記号表!$C$6:$L$47,10,FALSE))</f>
        <v/>
      </c>
      <c r="AE40" s="118" t="str">
        <f>IF(AE39="","",VLOOKUP(AE39,シフト記号表!$C$6:$L$47,10,FALSE))</f>
        <v/>
      </c>
      <c r="AF40" s="118" t="str">
        <f>IF(AF39="","",VLOOKUP(AF39,シフト記号表!$C$6:$L$47,10,FALSE))</f>
        <v/>
      </c>
      <c r="AG40" s="118" t="str">
        <f>IF(AG39="","",VLOOKUP(AG39,シフト記号表!$C$6:$L$47,10,FALSE))</f>
        <v/>
      </c>
      <c r="AH40" s="118" t="str">
        <f>IF(AH39="","",VLOOKUP(AH39,シフト記号表!$C$6:$L$47,10,FALSE))</f>
        <v/>
      </c>
      <c r="AI40" s="118" t="str">
        <f>IF(AI39="","",VLOOKUP(AI39,シフト記号表!$C$6:$L$47,10,FALSE))</f>
        <v/>
      </c>
      <c r="AJ40" s="119" t="str">
        <f>IF(AJ39="","",VLOOKUP(AJ39,シフト記号表!$C$6:$L$47,10,FALSE))</f>
        <v/>
      </c>
      <c r="AK40" s="117" t="str">
        <f>IF(AK39="","",VLOOKUP(AK39,シフト記号表!$C$6:$L$47,10,FALSE))</f>
        <v/>
      </c>
      <c r="AL40" s="118" t="str">
        <f>IF(AL39="","",VLOOKUP(AL39,シフト記号表!$C$6:$L$47,10,FALSE))</f>
        <v/>
      </c>
      <c r="AM40" s="118" t="str">
        <f>IF(AM39="","",VLOOKUP(AM39,シフト記号表!$C$6:$L$47,10,FALSE))</f>
        <v/>
      </c>
      <c r="AN40" s="118" t="str">
        <f>IF(AN39="","",VLOOKUP(AN39,シフト記号表!$C$6:$L$47,10,FALSE))</f>
        <v/>
      </c>
      <c r="AO40" s="118" t="str">
        <f>IF(AO39="","",VLOOKUP(AO39,シフト記号表!$C$6:$L$47,10,FALSE))</f>
        <v/>
      </c>
      <c r="AP40" s="118" t="str">
        <f>IF(AP39="","",VLOOKUP(AP39,シフト記号表!$C$6:$L$47,10,FALSE))</f>
        <v/>
      </c>
      <c r="AQ40" s="119" t="str">
        <f>IF(AQ39="","",VLOOKUP(AQ39,シフト記号表!$C$6:$L$47,10,FALSE))</f>
        <v/>
      </c>
      <c r="AR40" s="117" t="str">
        <f>IF(AR39="","",VLOOKUP(AR39,シフト記号表!$C$6:$L$47,10,FALSE))</f>
        <v/>
      </c>
      <c r="AS40" s="118" t="str">
        <f>IF(AS39="","",VLOOKUP(AS39,シフト記号表!$C$6:$L$47,10,FALSE))</f>
        <v/>
      </c>
      <c r="AT40" s="118" t="str">
        <f>IF(AT39="","",VLOOKUP(AT39,シフト記号表!$C$6:$L$47,10,FALSE))</f>
        <v/>
      </c>
      <c r="AU40" s="118" t="str">
        <f>IF(AU39="","",VLOOKUP(AU39,シフト記号表!$C$6:$L$47,10,FALSE))</f>
        <v/>
      </c>
      <c r="AV40" s="118" t="str">
        <f>IF(AV39="","",VLOOKUP(AV39,シフト記号表!$C$6:$L$47,10,FALSE))</f>
        <v/>
      </c>
      <c r="AW40" s="118" t="str">
        <f>IF(AW39="","",VLOOKUP(AW39,シフト記号表!$C$6:$L$47,10,FALSE))</f>
        <v/>
      </c>
      <c r="AX40" s="119" t="str">
        <f>IF(AX39="","",VLOOKUP(AX39,シフト記号表!$C$6:$L$47,10,FALSE))</f>
        <v/>
      </c>
      <c r="AY40" s="117" t="str">
        <f>IF(AY39="","",VLOOKUP(AY39,シフト記号表!$C$6:$L$47,10,FALSE))</f>
        <v/>
      </c>
      <c r="AZ40" s="118" t="str">
        <f>IF(AZ39="","",VLOOKUP(AZ39,シフト記号表!$C$6:$L$47,10,FALSE))</f>
        <v/>
      </c>
      <c r="BA40" s="118" t="str">
        <f>IF(BA39="","",VLOOKUP(BA39,シフト記号表!$C$6:$L$47,10,FALSE))</f>
        <v/>
      </c>
      <c r="BB40" s="208">
        <f>IF($BE$3="４週",SUM(W40:AX40),IF($BE$3="暦月",SUM(W40:BA40),""))</f>
        <v>0</v>
      </c>
      <c r="BC40" s="209"/>
      <c r="BD40" s="210">
        <f>IF($BE$3="４週",BB40/4,IF($BE$3="暦月",(BB40/($BE$8/7)),""))</f>
        <v>0</v>
      </c>
      <c r="BE40" s="209"/>
      <c r="BF40" s="205"/>
      <c r="BG40" s="206"/>
      <c r="BH40" s="206"/>
      <c r="BI40" s="206"/>
      <c r="BJ40" s="207"/>
    </row>
    <row r="41" spans="2:62" ht="20.25" customHeight="1" x14ac:dyDescent="0.4">
      <c r="B41" s="211">
        <f>B39+1</f>
        <v>14</v>
      </c>
      <c r="C41" s="213"/>
      <c r="D41" s="214"/>
      <c r="E41" s="112"/>
      <c r="F41" s="113"/>
      <c r="G41" s="112"/>
      <c r="H41" s="113"/>
      <c r="I41" s="217"/>
      <c r="J41" s="218"/>
      <c r="K41" s="221"/>
      <c r="L41" s="222"/>
      <c r="M41" s="222"/>
      <c r="N41" s="214"/>
      <c r="O41" s="195"/>
      <c r="P41" s="196"/>
      <c r="Q41" s="196"/>
      <c r="R41" s="196"/>
      <c r="S41" s="197"/>
      <c r="T41" s="130"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198"/>
      <c r="BC41" s="199"/>
      <c r="BD41" s="200"/>
      <c r="BE41" s="201"/>
      <c r="BF41" s="202"/>
      <c r="BG41" s="203"/>
      <c r="BH41" s="203"/>
      <c r="BI41" s="203"/>
      <c r="BJ41" s="204"/>
    </row>
    <row r="42" spans="2:62" ht="20.25" customHeight="1" x14ac:dyDescent="0.4">
      <c r="B42" s="212"/>
      <c r="C42" s="215"/>
      <c r="D42" s="216"/>
      <c r="E42" s="112"/>
      <c r="F42" s="113">
        <f>C41</f>
        <v>0</v>
      </c>
      <c r="G42" s="112"/>
      <c r="H42" s="113">
        <f>I41</f>
        <v>0</v>
      </c>
      <c r="I42" s="219"/>
      <c r="J42" s="220"/>
      <c r="K42" s="223"/>
      <c r="L42" s="224"/>
      <c r="M42" s="224"/>
      <c r="N42" s="216"/>
      <c r="O42" s="195"/>
      <c r="P42" s="196"/>
      <c r="Q42" s="196"/>
      <c r="R42" s="196"/>
      <c r="S42" s="197"/>
      <c r="T42" s="131" t="s">
        <v>124</v>
      </c>
      <c r="U42" s="95"/>
      <c r="V42" s="132"/>
      <c r="W42" s="117" t="str">
        <f>IF(W41="","",VLOOKUP(W41,シフト記号表!$C$6:$L$47,10,FALSE))</f>
        <v/>
      </c>
      <c r="X42" s="118" t="str">
        <f>IF(X41="","",VLOOKUP(X41,シフト記号表!$C$6:$L$47,10,FALSE))</f>
        <v/>
      </c>
      <c r="Y42" s="118" t="str">
        <f>IF(Y41="","",VLOOKUP(Y41,シフト記号表!$C$6:$L$47,10,FALSE))</f>
        <v/>
      </c>
      <c r="Z42" s="118" t="str">
        <f>IF(Z41="","",VLOOKUP(Z41,シフト記号表!$C$6:$L$47,10,FALSE))</f>
        <v/>
      </c>
      <c r="AA42" s="118" t="str">
        <f>IF(AA41="","",VLOOKUP(AA41,シフト記号表!$C$6:$L$47,10,FALSE))</f>
        <v/>
      </c>
      <c r="AB42" s="118" t="str">
        <f>IF(AB41="","",VLOOKUP(AB41,シフト記号表!$C$6:$L$47,10,FALSE))</f>
        <v/>
      </c>
      <c r="AC42" s="119" t="str">
        <f>IF(AC41="","",VLOOKUP(AC41,シフト記号表!$C$6:$L$47,10,FALSE))</f>
        <v/>
      </c>
      <c r="AD42" s="117" t="str">
        <f>IF(AD41="","",VLOOKUP(AD41,シフト記号表!$C$6:$L$47,10,FALSE))</f>
        <v/>
      </c>
      <c r="AE42" s="118" t="str">
        <f>IF(AE41="","",VLOOKUP(AE41,シフト記号表!$C$6:$L$47,10,FALSE))</f>
        <v/>
      </c>
      <c r="AF42" s="118" t="str">
        <f>IF(AF41="","",VLOOKUP(AF41,シフト記号表!$C$6:$L$47,10,FALSE))</f>
        <v/>
      </c>
      <c r="AG42" s="118" t="str">
        <f>IF(AG41="","",VLOOKUP(AG41,シフト記号表!$C$6:$L$47,10,FALSE))</f>
        <v/>
      </c>
      <c r="AH42" s="118" t="str">
        <f>IF(AH41="","",VLOOKUP(AH41,シフト記号表!$C$6:$L$47,10,FALSE))</f>
        <v/>
      </c>
      <c r="AI42" s="118" t="str">
        <f>IF(AI41="","",VLOOKUP(AI41,シフト記号表!$C$6:$L$47,10,FALSE))</f>
        <v/>
      </c>
      <c r="AJ42" s="119" t="str">
        <f>IF(AJ41="","",VLOOKUP(AJ41,シフト記号表!$C$6:$L$47,10,FALSE))</f>
        <v/>
      </c>
      <c r="AK42" s="117" t="str">
        <f>IF(AK41="","",VLOOKUP(AK41,シフト記号表!$C$6:$L$47,10,FALSE))</f>
        <v/>
      </c>
      <c r="AL42" s="118" t="str">
        <f>IF(AL41="","",VLOOKUP(AL41,シフト記号表!$C$6:$L$47,10,FALSE))</f>
        <v/>
      </c>
      <c r="AM42" s="118" t="str">
        <f>IF(AM41="","",VLOOKUP(AM41,シフト記号表!$C$6:$L$47,10,FALSE))</f>
        <v/>
      </c>
      <c r="AN42" s="118" t="str">
        <f>IF(AN41="","",VLOOKUP(AN41,シフト記号表!$C$6:$L$47,10,FALSE))</f>
        <v/>
      </c>
      <c r="AO42" s="118" t="str">
        <f>IF(AO41="","",VLOOKUP(AO41,シフト記号表!$C$6:$L$47,10,FALSE))</f>
        <v/>
      </c>
      <c r="AP42" s="118" t="str">
        <f>IF(AP41="","",VLOOKUP(AP41,シフト記号表!$C$6:$L$47,10,FALSE))</f>
        <v/>
      </c>
      <c r="AQ42" s="119" t="str">
        <f>IF(AQ41="","",VLOOKUP(AQ41,シフト記号表!$C$6:$L$47,10,FALSE))</f>
        <v/>
      </c>
      <c r="AR42" s="117" t="str">
        <f>IF(AR41="","",VLOOKUP(AR41,シフト記号表!$C$6:$L$47,10,FALSE))</f>
        <v/>
      </c>
      <c r="AS42" s="118" t="str">
        <f>IF(AS41="","",VLOOKUP(AS41,シフト記号表!$C$6:$L$47,10,FALSE))</f>
        <v/>
      </c>
      <c r="AT42" s="118" t="str">
        <f>IF(AT41="","",VLOOKUP(AT41,シフト記号表!$C$6:$L$47,10,FALSE))</f>
        <v/>
      </c>
      <c r="AU42" s="118" t="str">
        <f>IF(AU41="","",VLOOKUP(AU41,シフト記号表!$C$6:$L$47,10,FALSE))</f>
        <v/>
      </c>
      <c r="AV42" s="118" t="str">
        <f>IF(AV41="","",VLOOKUP(AV41,シフト記号表!$C$6:$L$47,10,FALSE))</f>
        <v/>
      </c>
      <c r="AW42" s="118" t="str">
        <f>IF(AW41="","",VLOOKUP(AW41,シフト記号表!$C$6:$L$47,10,FALSE))</f>
        <v/>
      </c>
      <c r="AX42" s="119" t="str">
        <f>IF(AX41="","",VLOOKUP(AX41,シフト記号表!$C$6:$L$47,10,FALSE))</f>
        <v/>
      </c>
      <c r="AY42" s="117" t="str">
        <f>IF(AY41="","",VLOOKUP(AY41,シフト記号表!$C$6:$L$47,10,FALSE))</f>
        <v/>
      </c>
      <c r="AZ42" s="118" t="str">
        <f>IF(AZ41="","",VLOOKUP(AZ41,シフト記号表!$C$6:$L$47,10,FALSE))</f>
        <v/>
      </c>
      <c r="BA42" s="118" t="str">
        <f>IF(BA41="","",VLOOKUP(BA41,シフト記号表!$C$6:$L$47,10,FALSE))</f>
        <v/>
      </c>
      <c r="BB42" s="208">
        <f>IF($BE$3="４週",SUM(W42:AX42),IF($BE$3="暦月",SUM(W42:BA42),""))</f>
        <v>0</v>
      </c>
      <c r="BC42" s="209"/>
      <c r="BD42" s="210">
        <f>IF($BE$3="４週",BB42/4,IF($BE$3="暦月",(BB42/($BE$8/7)),""))</f>
        <v>0</v>
      </c>
      <c r="BE42" s="209"/>
      <c r="BF42" s="205"/>
      <c r="BG42" s="206"/>
      <c r="BH42" s="206"/>
      <c r="BI42" s="206"/>
      <c r="BJ42" s="207"/>
    </row>
    <row r="43" spans="2:62" ht="20.25" customHeight="1" x14ac:dyDescent="0.4">
      <c r="B43" s="211">
        <f>B41+1</f>
        <v>15</v>
      </c>
      <c r="C43" s="213"/>
      <c r="D43" s="214"/>
      <c r="E43" s="112"/>
      <c r="F43" s="113"/>
      <c r="G43" s="112"/>
      <c r="H43" s="113"/>
      <c r="I43" s="217"/>
      <c r="J43" s="218"/>
      <c r="K43" s="221"/>
      <c r="L43" s="222"/>
      <c r="M43" s="222"/>
      <c r="N43" s="214"/>
      <c r="O43" s="195"/>
      <c r="P43" s="196"/>
      <c r="Q43" s="196"/>
      <c r="R43" s="196"/>
      <c r="S43" s="197"/>
      <c r="T43" s="130"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198"/>
      <c r="BC43" s="199"/>
      <c r="BD43" s="200"/>
      <c r="BE43" s="201"/>
      <c r="BF43" s="202"/>
      <c r="BG43" s="203"/>
      <c r="BH43" s="203"/>
      <c r="BI43" s="203"/>
      <c r="BJ43" s="204"/>
    </row>
    <row r="44" spans="2:62" ht="20.25" customHeight="1" x14ac:dyDescent="0.4">
      <c r="B44" s="212"/>
      <c r="C44" s="215"/>
      <c r="D44" s="216"/>
      <c r="E44" s="112"/>
      <c r="F44" s="113">
        <f>C43</f>
        <v>0</v>
      </c>
      <c r="G44" s="112"/>
      <c r="H44" s="113">
        <f>I43</f>
        <v>0</v>
      </c>
      <c r="I44" s="219"/>
      <c r="J44" s="220"/>
      <c r="K44" s="223"/>
      <c r="L44" s="224"/>
      <c r="M44" s="224"/>
      <c r="N44" s="216"/>
      <c r="O44" s="195"/>
      <c r="P44" s="196"/>
      <c r="Q44" s="196"/>
      <c r="R44" s="196"/>
      <c r="S44" s="197"/>
      <c r="T44" s="131" t="s">
        <v>124</v>
      </c>
      <c r="U44" s="95"/>
      <c r="V44" s="132"/>
      <c r="W44" s="117" t="str">
        <f>IF(W43="","",VLOOKUP(W43,シフト記号表!$C$6:$L$47,10,FALSE))</f>
        <v/>
      </c>
      <c r="X44" s="118" t="str">
        <f>IF(X43="","",VLOOKUP(X43,シフト記号表!$C$6:$L$47,10,FALSE))</f>
        <v/>
      </c>
      <c r="Y44" s="118" t="str">
        <f>IF(Y43="","",VLOOKUP(Y43,シフト記号表!$C$6:$L$47,10,FALSE))</f>
        <v/>
      </c>
      <c r="Z44" s="118" t="str">
        <f>IF(Z43="","",VLOOKUP(Z43,シフト記号表!$C$6:$L$47,10,FALSE))</f>
        <v/>
      </c>
      <c r="AA44" s="118" t="str">
        <f>IF(AA43="","",VLOOKUP(AA43,シフト記号表!$C$6:$L$47,10,FALSE))</f>
        <v/>
      </c>
      <c r="AB44" s="118" t="str">
        <f>IF(AB43="","",VLOOKUP(AB43,シフト記号表!$C$6:$L$47,10,FALSE))</f>
        <v/>
      </c>
      <c r="AC44" s="119" t="str">
        <f>IF(AC43="","",VLOOKUP(AC43,シフト記号表!$C$6:$L$47,10,FALSE))</f>
        <v/>
      </c>
      <c r="AD44" s="117" t="str">
        <f>IF(AD43="","",VLOOKUP(AD43,シフト記号表!$C$6:$L$47,10,FALSE))</f>
        <v/>
      </c>
      <c r="AE44" s="118" t="str">
        <f>IF(AE43="","",VLOOKUP(AE43,シフト記号表!$C$6:$L$47,10,FALSE))</f>
        <v/>
      </c>
      <c r="AF44" s="118" t="str">
        <f>IF(AF43="","",VLOOKUP(AF43,シフト記号表!$C$6:$L$47,10,FALSE))</f>
        <v/>
      </c>
      <c r="AG44" s="118" t="str">
        <f>IF(AG43="","",VLOOKUP(AG43,シフト記号表!$C$6:$L$47,10,FALSE))</f>
        <v/>
      </c>
      <c r="AH44" s="118" t="str">
        <f>IF(AH43="","",VLOOKUP(AH43,シフト記号表!$C$6:$L$47,10,FALSE))</f>
        <v/>
      </c>
      <c r="AI44" s="118" t="str">
        <f>IF(AI43="","",VLOOKUP(AI43,シフト記号表!$C$6:$L$47,10,FALSE))</f>
        <v/>
      </c>
      <c r="AJ44" s="119" t="str">
        <f>IF(AJ43="","",VLOOKUP(AJ43,シフト記号表!$C$6:$L$47,10,FALSE))</f>
        <v/>
      </c>
      <c r="AK44" s="117" t="str">
        <f>IF(AK43="","",VLOOKUP(AK43,シフト記号表!$C$6:$L$47,10,FALSE))</f>
        <v/>
      </c>
      <c r="AL44" s="118" t="str">
        <f>IF(AL43="","",VLOOKUP(AL43,シフト記号表!$C$6:$L$47,10,FALSE))</f>
        <v/>
      </c>
      <c r="AM44" s="118" t="str">
        <f>IF(AM43="","",VLOOKUP(AM43,シフト記号表!$C$6:$L$47,10,FALSE))</f>
        <v/>
      </c>
      <c r="AN44" s="118" t="str">
        <f>IF(AN43="","",VLOOKUP(AN43,シフト記号表!$C$6:$L$47,10,FALSE))</f>
        <v/>
      </c>
      <c r="AO44" s="118" t="str">
        <f>IF(AO43="","",VLOOKUP(AO43,シフト記号表!$C$6:$L$47,10,FALSE))</f>
        <v/>
      </c>
      <c r="AP44" s="118" t="str">
        <f>IF(AP43="","",VLOOKUP(AP43,シフト記号表!$C$6:$L$47,10,FALSE))</f>
        <v/>
      </c>
      <c r="AQ44" s="119" t="str">
        <f>IF(AQ43="","",VLOOKUP(AQ43,シフト記号表!$C$6:$L$47,10,FALSE))</f>
        <v/>
      </c>
      <c r="AR44" s="117" t="str">
        <f>IF(AR43="","",VLOOKUP(AR43,シフト記号表!$C$6:$L$47,10,FALSE))</f>
        <v/>
      </c>
      <c r="AS44" s="118" t="str">
        <f>IF(AS43="","",VLOOKUP(AS43,シフト記号表!$C$6:$L$47,10,FALSE))</f>
        <v/>
      </c>
      <c r="AT44" s="118" t="str">
        <f>IF(AT43="","",VLOOKUP(AT43,シフト記号表!$C$6:$L$47,10,FALSE))</f>
        <v/>
      </c>
      <c r="AU44" s="118" t="str">
        <f>IF(AU43="","",VLOOKUP(AU43,シフト記号表!$C$6:$L$47,10,FALSE))</f>
        <v/>
      </c>
      <c r="AV44" s="118" t="str">
        <f>IF(AV43="","",VLOOKUP(AV43,シフト記号表!$C$6:$L$47,10,FALSE))</f>
        <v/>
      </c>
      <c r="AW44" s="118" t="str">
        <f>IF(AW43="","",VLOOKUP(AW43,シフト記号表!$C$6:$L$47,10,FALSE))</f>
        <v/>
      </c>
      <c r="AX44" s="119" t="str">
        <f>IF(AX43="","",VLOOKUP(AX43,シフト記号表!$C$6:$L$47,10,FALSE))</f>
        <v/>
      </c>
      <c r="AY44" s="117" t="str">
        <f>IF(AY43="","",VLOOKUP(AY43,シフト記号表!$C$6:$L$47,10,FALSE))</f>
        <v/>
      </c>
      <c r="AZ44" s="118" t="str">
        <f>IF(AZ43="","",VLOOKUP(AZ43,シフト記号表!$C$6:$L$47,10,FALSE))</f>
        <v/>
      </c>
      <c r="BA44" s="118" t="str">
        <f>IF(BA43="","",VLOOKUP(BA43,シフト記号表!$C$6:$L$47,10,FALSE))</f>
        <v/>
      </c>
      <c r="BB44" s="208">
        <f>IF($BE$3="４週",SUM(W44:AX44),IF($BE$3="暦月",SUM(W44:BA44),""))</f>
        <v>0</v>
      </c>
      <c r="BC44" s="209"/>
      <c r="BD44" s="210">
        <f>IF($BE$3="４週",BB44/4,IF($BE$3="暦月",(BB44/($BE$8/7)),""))</f>
        <v>0</v>
      </c>
      <c r="BE44" s="209"/>
      <c r="BF44" s="205"/>
      <c r="BG44" s="206"/>
      <c r="BH44" s="206"/>
      <c r="BI44" s="206"/>
      <c r="BJ44" s="207"/>
    </row>
    <row r="45" spans="2:62" ht="20.25" customHeight="1" x14ac:dyDescent="0.4">
      <c r="B45" s="211">
        <f>B43+1</f>
        <v>16</v>
      </c>
      <c r="C45" s="213"/>
      <c r="D45" s="214"/>
      <c r="E45" s="112"/>
      <c r="F45" s="113"/>
      <c r="G45" s="112"/>
      <c r="H45" s="113"/>
      <c r="I45" s="217"/>
      <c r="J45" s="218"/>
      <c r="K45" s="221"/>
      <c r="L45" s="222"/>
      <c r="M45" s="222"/>
      <c r="N45" s="214"/>
      <c r="O45" s="195"/>
      <c r="P45" s="196"/>
      <c r="Q45" s="196"/>
      <c r="R45" s="196"/>
      <c r="S45" s="197"/>
      <c r="T45" s="130"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198"/>
      <c r="BC45" s="199"/>
      <c r="BD45" s="200"/>
      <c r="BE45" s="201"/>
      <c r="BF45" s="202"/>
      <c r="BG45" s="203"/>
      <c r="BH45" s="203"/>
      <c r="BI45" s="203"/>
      <c r="BJ45" s="204"/>
    </row>
    <row r="46" spans="2:62" ht="20.25" customHeight="1" x14ac:dyDescent="0.4">
      <c r="B46" s="212"/>
      <c r="C46" s="215"/>
      <c r="D46" s="216"/>
      <c r="E46" s="112"/>
      <c r="F46" s="113">
        <f>C45</f>
        <v>0</v>
      </c>
      <c r="G46" s="112"/>
      <c r="H46" s="113">
        <f>I45</f>
        <v>0</v>
      </c>
      <c r="I46" s="219"/>
      <c r="J46" s="220"/>
      <c r="K46" s="223"/>
      <c r="L46" s="224"/>
      <c r="M46" s="224"/>
      <c r="N46" s="216"/>
      <c r="O46" s="195"/>
      <c r="P46" s="196"/>
      <c r="Q46" s="196"/>
      <c r="R46" s="196"/>
      <c r="S46" s="197"/>
      <c r="T46" s="131" t="s">
        <v>124</v>
      </c>
      <c r="U46" s="95"/>
      <c r="V46" s="132"/>
      <c r="W46" s="117" t="str">
        <f>IF(W45="","",VLOOKUP(W45,シフト記号表!$C$6:$L$47,10,FALSE))</f>
        <v/>
      </c>
      <c r="X46" s="118" t="str">
        <f>IF(X45="","",VLOOKUP(X45,シフト記号表!$C$6:$L$47,10,FALSE))</f>
        <v/>
      </c>
      <c r="Y46" s="118" t="str">
        <f>IF(Y45="","",VLOOKUP(Y45,シフト記号表!$C$6:$L$47,10,FALSE))</f>
        <v/>
      </c>
      <c r="Z46" s="118" t="str">
        <f>IF(Z45="","",VLOOKUP(Z45,シフト記号表!$C$6:$L$47,10,FALSE))</f>
        <v/>
      </c>
      <c r="AA46" s="118" t="str">
        <f>IF(AA45="","",VLOOKUP(AA45,シフト記号表!$C$6:$L$47,10,FALSE))</f>
        <v/>
      </c>
      <c r="AB46" s="118" t="str">
        <f>IF(AB45="","",VLOOKUP(AB45,シフト記号表!$C$6:$L$47,10,FALSE))</f>
        <v/>
      </c>
      <c r="AC46" s="119" t="str">
        <f>IF(AC45="","",VLOOKUP(AC45,シフト記号表!$C$6:$L$47,10,FALSE))</f>
        <v/>
      </c>
      <c r="AD46" s="117" t="str">
        <f>IF(AD45="","",VLOOKUP(AD45,シフト記号表!$C$6:$L$47,10,FALSE))</f>
        <v/>
      </c>
      <c r="AE46" s="118" t="str">
        <f>IF(AE45="","",VLOOKUP(AE45,シフト記号表!$C$6:$L$47,10,FALSE))</f>
        <v/>
      </c>
      <c r="AF46" s="118" t="str">
        <f>IF(AF45="","",VLOOKUP(AF45,シフト記号表!$C$6:$L$47,10,FALSE))</f>
        <v/>
      </c>
      <c r="AG46" s="118" t="str">
        <f>IF(AG45="","",VLOOKUP(AG45,シフト記号表!$C$6:$L$47,10,FALSE))</f>
        <v/>
      </c>
      <c r="AH46" s="118" t="str">
        <f>IF(AH45="","",VLOOKUP(AH45,シフト記号表!$C$6:$L$47,10,FALSE))</f>
        <v/>
      </c>
      <c r="AI46" s="118" t="str">
        <f>IF(AI45="","",VLOOKUP(AI45,シフト記号表!$C$6:$L$47,10,FALSE))</f>
        <v/>
      </c>
      <c r="AJ46" s="119" t="str">
        <f>IF(AJ45="","",VLOOKUP(AJ45,シフト記号表!$C$6:$L$47,10,FALSE))</f>
        <v/>
      </c>
      <c r="AK46" s="117" t="str">
        <f>IF(AK45="","",VLOOKUP(AK45,シフト記号表!$C$6:$L$47,10,FALSE))</f>
        <v/>
      </c>
      <c r="AL46" s="118" t="str">
        <f>IF(AL45="","",VLOOKUP(AL45,シフト記号表!$C$6:$L$47,10,FALSE))</f>
        <v/>
      </c>
      <c r="AM46" s="118" t="str">
        <f>IF(AM45="","",VLOOKUP(AM45,シフト記号表!$C$6:$L$47,10,FALSE))</f>
        <v/>
      </c>
      <c r="AN46" s="118" t="str">
        <f>IF(AN45="","",VLOOKUP(AN45,シフト記号表!$C$6:$L$47,10,FALSE))</f>
        <v/>
      </c>
      <c r="AO46" s="118" t="str">
        <f>IF(AO45="","",VLOOKUP(AO45,シフト記号表!$C$6:$L$47,10,FALSE))</f>
        <v/>
      </c>
      <c r="AP46" s="118" t="str">
        <f>IF(AP45="","",VLOOKUP(AP45,シフト記号表!$C$6:$L$47,10,FALSE))</f>
        <v/>
      </c>
      <c r="AQ46" s="119" t="str">
        <f>IF(AQ45="","",VLOOKUP(AQ45,シフト記号表!$C$6:$L$47,10,FALSE))</f>
        <v/>
      </c>
      <c r="AR46" s="117" t="str">
        <f>IF(AR45="","",VLOOKUP(AR45,シフト記号表!$C$6:$L$47,10,FALSE))</f>
        <v/>
      </c>
      <c r="AS46" s="118" t="str">
        <f>IF(AS45="","",VLOOKUP(AS45,シフト記号表!$C$6:$L$47,10,FALSE))</f>
        <v/>
      </c>
      <c r="AT46" s="118" t="str">
        <f>IF(AT45="","",VLOOKUP(AT45,シフト記号表!$C$6:$L$47,10,FALSE))</f>
        <v/>
      </c>
      <c r="AU46" s="118" t="str">
        <f>IF(AU45="","",VLOOKUP(AU45,シフト記号表!$C$6:$L$47,10,FALSE))</f>
        <v/>
      </c>
      <c r="AV46" s="118" t="str">
        <f>IF(AV45="","",VLOOKUP(AV45,シフト記号表!$C$6:$L$47,10,FALSE))</f>
        <v/>
      </c>
      <c r="AW46" s="118" t="str">
        <f>IF(AW45="","",VLOOKUP(AW45,シフト記号表!$C$6:$L$47,10,FALSE))</f>
        <v/>
      </c>
      <c r="AX46" s="119" t="str">
        <f>IF(AX45="","",VLOOKUP(AX45,シフト記号表!$C$6:$L$47,10,FALSE))</f>
        <v/>
      </c>
      <c r="AY46" s="117" t="str">
        <f>IF(AY45="","",VLOOKUP(AY45,シフト記号表!$C$6:$L$47,10,FALSE))</f>
        <v/>
      </c>
      <c r="AZ46" s="118" t="str">
        <f>IF(AZ45="","",VLOOKUP(AZ45,シフト記号表!$C$6:$L$47,10,FALSE))</f>
        <v/>
      </c>
      <c r="BA46" s="118" t="str">
        <f>IF(BA45="","",VLOOKUP(BA45,シフト記号表!$C$6:$L$47,10,FALSE))</f>
        <v/>
      </c>
      <c r="BB46" s="208">
        <f>IF($BE$3="４週",SUM(W46:AX46),IF($BE$3="暦月",SUM(W46:BA46),""))</f>
        <v>0</v>
      </c>
      <c r="BC46" s="209"/>
      <c r="BD46" s="210">
        <f>IF($BE$3="４週",BB46/4,IF($BE$3="暦月",(BB46/($BE$8/7)),""))</f>
        <v>0</v>
      </c>
      <c r="BE46" s="209"/>
      <c r="BF46" s="205"/>
      <c r="BG46" s="206"/>
      <c r="BH46" s="206"/>
      <c r="BI46" s="206"/>
      <c r="BJ46" s="207"/>
    </row>
    <row r="47" spans="2:62" ht="20.25" customHeight="1" x14ac:dyDescent="0.4">
      <c r="B47" s="211">
        <f>B45+1</f>
        <v>17</v>
      </c>
      <c r="C47" s="213"/>
      <c r="D47" s="214"/>
      <c r="E47" s="112"/>
      <c r="F47" s="113"/>
      <c r="G47" s="112"/>
      <c r="H47" s="113"/>
      <c r="I47" s="217"/>
      <c r="J47" s="218"/>
      <c r="K47" s="221"/>
      <c r="L47" s="222"/>
      <c r="M47" s="222"/>
      <c r="N47" s="214"/>
      <c r="O47" s="195"/>
      <c r="P47" s="196"/>
      <c r="Q47" s="196"/>
      <c r="R47" s="196"/>
      <c r="S47" s="197"/>
      <c r="T47" s="130"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198"/>
      <c r="BC47" s="199"/>
      <c r="BD47" s="200"/>
      <c r="BE47" s="201"/>
      <c r="BF47" s="202"/>
      <c r="BG47" s="203"/>
      <c r="BH47" s="203"/>
      <c r="BI47" s="203"/>
      <c r="BJ47" s="204"/>
    </row>
    <row r="48" spans="2:62" ht="20.25" customHeight="1" x14ac:dyDescent="0.4">
      <c r="B48" s="212"/>
      <c r="C48" s="215"/>
      <c r="D48" s="216"/>
      <c r="E48" s="112"/>
      <c r="F48" s="113">
        <f>C47</f>
        <v>0</v>
      </c>
      <c r="G48" s="112"/>
      <c r="H48" s="113">
        <f>I47</f>
        <v>0</v>
      </c>
      <c r="I48" s="219"/>
      <c r="J48" s="220"/>
      <c r="K48" s="223"/>
      <c r="L48" s="224"/>
      <c r="M48" s="224"/>
      <c r="N48" s="216"/>
      <c r="O48" s="195"/>
      <c r="P48" s="196"/>
      <c r="Q48" s="196"/>
      <c r="R48" s="196"/>
      <c r="S48" s="197"/>
      <c r="T48" s="131" t="s">
        <v>124</v>
      </c>
      <c r="U48" s="95"/>
      <c r="V48" s="132"/>
      <c r="W48" s="117" t="str">
        <f>IF(W47="","",VLOOKUP(W47,シフト記号表!$C$6:$L$47,10,FALSE))</f>
        <v/>
      </c>
      <c r="X48" s="118" t="str">
        <f>IF(X47="","",VLOOKUP(X47,シフト記号表!$C$6:$L$47,10,FALSE))</f>
        <v/>
      </c>
      <c r="Y48" s="118" t="str">
        <f>IF(Y47="","",VLOOKUP(Y47,シフト記号表!$C$6:$L$47,10,FALSE))</f>
        <v/>
      </c>
      <c r="Z48" s="118" t="str">
        <f>IF(Z47="","",VLOOKUP(Z47,シフト記号表!$C$6:$L$47,10,FALSE))</f>
        <v/>
      </c>
      <c r="AA48" s="118" t="str">
        <f>IF(AA47="","",VLOOKUP(AA47,シフト記号表!$C$6:$L$47,10,FALSE))</f>
        <v/>
      </c>
      <c r="AB48" s="118" t="str">
        <f>IF(AB47="","",VLOOKUP(AB47,シフト記号表!$C$6:$L$47,10,FALSE))</f>
        <v/>
      </c>
      <c r="AC48" s="119" t="str">
        <f>IF(AC47="","",VLOOKUP(AC47,シフト記号表!$C$6:$L$47,10,FALSE))</f>
        <v/>
      </c>
      <c r="AD48" s="117" t="str">
        <f>IF(AD47="","",VLOOKUP(AD47,シフト記号表!$C$6:$L$47,10,FALSE))</f>
        <v/>
      </c>
      <c r="AE48" s="118" t="str">
        <f>IF(AE47="","",VLOOKUP(AE47,シフト記号表!$C$6:$L$47,10,FALSE))</f>
        <v/>
      </c>
      <c r="AF48" s="118" t="str">
        <f>IF(AF47="","",VLOOKUP(AF47,シフト記号表!$C$6:$L$47,10,FALSE))</f>
        <v/>
      </c>
      <c r="AG48" s="118" t="str">
        <f>IF(AG47="","",VLOOKUP(AG47,シフト記号表!$C$6:$L$47,10,FALSE))</f>
        <v/>
      </c>
      <c r="AH48" s="118" t="str">
        <f>IF(AH47="","",VLOOKUP(AH47,シフト記号表!$C$6:$L$47,10,FALSE))</f>
        <v/>
      </c>
      <c r="AI48" s="118" t="str">
        <f>IF(AI47="","",VLOOKUP(AI47,シフト記号表!$C$6:$L$47,10,FALSE))</f>
        <v/>
      </c>
      <c r="AJ48" s="119" t="str">
        <f>IF(AJ47="","",VLOOKUP(AJ47,シフト記号表!$C$6:$L$47,10,FALSE))</f>
        <v/>
      </c>
      <c r="AK48" s="117" t="str">
        <f>IF(AK47="","",VLOOKUP(AK47,シフト記号表!$C$6:$L$47,10,FALSE))</f>
        <v/>
      </c>
      <c r="AL48" s="118" t="str">
        <f>IF(AL47="","",VLOOKUP(AL47,シフト記号表!$C$6:$L$47,10,FALSE))</f>
        <v/>
      </c>
      <c r="AM48" s="118" t="str">
        <f>IF(AM47="","",VLOOKUP(AM47,シフト記号表!$C$6:$L$47,10,FALSE))</f>
        <v/>
      </c>
      <c r="AN48" s="118" t="str">
        <f>IF(AN47="","",VLOOKUP(AN47,シフト記号表!$C$6:$L$47,10,FALSE))</f>
        <v/>
      </c>
      <c r="AO48" s="118" t="str">
        <f>IF(AO47="","",VLOOKUP(AO47,シフト記号表!$C$6:$L$47,10,FALSE))</f>
        <v/>
      </c>
      <c r="AP48" s="118" t="str">
        <f>IF(AP47="","",VLOOKUP(AP47,シフト記号表!$C$6:$L$47,10,FALSE))</f>
        <v/>
      </c>
      <c r="AQ48" s="119" t="str">
        <f>IF(AQ47="","",VLOOKUP(AQ47,シフト記号表!$C$6:$L$47,10,FALSE))</f>
        <v/>
      </c>
      <c r="AR48" s="117" t="str">
        <f>IF(AR47="","",VLOOKUP(AR47,シフト記号表!$C$6:$L$47,10,FALSE))</f>
        <v/>
      </c>
      <c r="AS48" s="118" t="str">
        <f>IF(AS47="","",VLOOKUP(AS47,シフト記号表!$C$6:$L$47,10,FALSE))</f>
        <v/>
      </c>
      <c r="AT48" s="118" t="str">
        <f>IF(AT47="","",VLOOKUP(AT47,シフト記号表!$C$6:$L$47,10,FALSE))</f>
        <v/>
      </c>
      <c r="AU48" s="118" t="str">
        <f>IF(AU47="","",VLOOKUP(AU47,シフト記号表!$C$6:$L$47,10,FALSE))</f>
        <v/>
      </c>
      <c r="AV48" s="118" t="str">
        <f>IF(AV47="","",VLOOKUP(AV47,シフト記号表!$C$6:$L$47,10,FALSE))</f>
        <v/>
      </c>
      <c r="AW48" s="118" t="str">
        <f>IF(AW47="","",VLOOKUP(AW47,シフト記号表!$C$6:$L$47,10,FALSE))</f>
        <v/>
      </c>
      <c r="AX48" s="119" t="str">
        <f>IF(AX47="","",VLOOKUP(AX47,シフト記号表!$C$6:$L$47,10,FALSE))</f>
        <v/>
      </c>
      <c r="AY48" s="117" t="str">
        <f>IF(AY47="","",VLOOKUP(AY47,シフト記号表!$C$6:$L$47,10,FALSE))</f>
        <v/>
      </c>
      <c r="AZ48" s="118" t="str">
        <f>IF(AZ47="","",VLOOKUP(AZ47,シフト記号表!$C$6:$L$47,10,FALSE))</f>
        <v/>
      </c>
      <c r="BA48" s="118" t="str">
        <f>IF(BA47="","",VLOOKUP(BA47,シフト記号表!$C$6:$L$47,10,FALSE))</f>
        <v/>
      </c>
      <c r="BB48" s="208">
        <f>IF($BE$3="４週",SUM(W48:AX48),IF($BE$3="暦月",SUM(W48:BA48),""))</f>
        <v>0</v>
      </c>
      <c r="BC48" s="209"/>
      <c r="BD48" s="210">
        <f>IF($BE$3="４週",BB48/4,IF($BE$3="暦月",(BB48/($BE$8/7)),""))</f>
        <v>0</v>
      </c>
      <c r="BE48" s="209"/>
      <c r="BF48" s="205"/>
      <c r="BG48" s="206"/>
      <c r="BH48" s="206"/>
      <c r="BI48" s="206"/>
      <c r="BJ48" s="207"/>
    </row>
    <row r="49" spans="2:62" ht="20.25" customHeight="1" x14ac:dyDescent="0.4">
      <c r="B49" s="211">
        <f>B47+1</f>
        <v>18</v>
      </c>
      <c r="C49" s="213"/>
      <c r="D49" s="214"/>
      <c r="E49" s="112"/>
      <c r="F49" s="113"/>
      <c r="G49" s="112"/>
      <c r="H49" s="113"/>
      <c r="I49" s="217"/>
      <c r="J49" s="218"/>
      <c r="K49" s="221"/>
      <c r="L49" s="222"/>
      <c r="M49" s="222"/>
      <c r="N49" s="214"/>
      <c r="O49" s="195"/>
      <c r="P49" s="196"/>
      <c r="Q49" s="196"/>
      <c r="R49" s="196"/>
      <c r="S49" s="197"/>
      <c r="T49" s="130"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98"/>
      <c r="BC49" s="199"/>
      <c r="BD49" s="200"/>
      <c r="BE49" s="201"/>
      <c r="BF49" s="202"/>
      <c r="BG49" s="203"/>
      <c r="BH49" s="203"/>
      <c r="BI49" s="203"/>
      <c r="BJ49" s="204"/>
    </row>
    <row r="50" spans="2:62" ht="20.25" customHeight="1" x14ac:dyDescent="0.4">
      <c r="B50" s="212"/>
      <c r="C50" s="215"/>
      <c r="D50" s="216"/>
      <c r="E50" s="112"/>
      <c r="F50" s="113">
        <f>C49</f>
        <v>0</v>
      </c>
      <c r="G50" s="112"/>
      <c r="H50" s="113">
        <f>I49</f>
        <v>0</v>
      </c>
      <c r="I50" s="219"/>
      <c r="J50" s="220"/>
      <c r="K50" s="223"/>
      <c r="L50" s="224"/>
      <c r="M50" s="224"/>
      <c r="N50" s="216"/>
      <c r="O50" s="195"/>
      <c r="P50" s="196"/>
      <c r="Q50" s="196"/>
      <c r="R50" s="196"/>
      <c r="S50" s="197"/>
      <c r="T50" s="131" t="s">
        <v>124</v>
      </c>
      <c r="U50" s="95"/>
      <c r="V50" s="132"/>
      <c r="W50" s="117" t="str">
        <f>IF(W49="","",VLOOKUP(W49,シフト記号表!$C$6:$L$47,10,FALSE))</f>
        <v/>
      </c>
      <c r="X50" s="118" t="str">
        <f>IF(X49="","",VLOOKUP(X49,シフト記号表!$C$6:$L$47,10,FALSE))</f>
        <v/>
      </c>
      <c r="Y50" s="118" t="str">
        <f>IF(Y49="","",VLOOKUP(Y49,シフト記号表!$C$6:$L$47,10,FALSE))</f>
        <v/>
      </c>
      <c r="Z50" s="118" t="str">
        <f>IF(Z49="","",VLOOKUP(Z49,シフト記号表!$C$6:$L$47,10,FALSE))</f>
        <v/>
      </c>
      <c r="AA50" s="118" t="str">
        <f>IF(AA49="","",VLOOKUP(AA49,シフト記号表!$C$6:$L$47,10,FALSE))</f>
        <v/>
      </c>
      <c r="AB50" s="118" t="str">
        <f>IF(AB49="","",VLOOKUP(AB49,シフト記号表!$C$6:$L$47,10,FALSE))</f>
        <v/>
      </c>
      <c r="AC50" s="119" t="str">
        <f>IF(AC49="","",VLOOKUP(AC49,シフト記号表!$C$6:$L$47,10,FALSE))</f>
        <v/>
      </c>
      <c r="AD50" s="117" t="str">
        <f>IF(AD49="","",VLOOKUP(AD49,シフト記号表!$C$6:$L$47,10,FALSE))</f>
        <v/>
      </c>
      <c r="AE50" s="118" t="str">
        <f>IF(AE49="","",VLOOKUP(AE49,シフト記号表!$C$6:$L$47,10,FALSE))</f>
        <v/>
      </c>
      <c r="AF50" s="118" t="str">
        <f>IF(AF49="","",VLOOKUP(AF49,シフト記号表!$C$6:$L$47,10,FALSE))</f>
        <v/>
      </c>
      <c r="AG50" s="118" t="str">
        <f>IF(AG49="","",VLOOKUP(AG49,シフト記号表!$C$6:$L$47,10,FALSE))</f>
        <v/>
      </c>
      <c r="AH50" s="118" t="str">
        <f>IF(AH49="","",VLOOKUP(AH49,シフト記号表!$C$6:$L$47,10,FALSE))</f>
        <v/>
      </c>
      <c r="AI50" s="118" t="str">
        <f>IF(AI49="","",VLOOKUP(AI49,シフト記号表!$C$6:$L$47,10,FALSE))</f>
        <v/>
      </c>
      <c r="AJ50" s="119" t="str">
        <f>IF(AJ49="","",VLOOKUP(AJ49,シフト記号表!$C$6:$L$47,10,FALSE))</f>
        <v/>
      </c>
      <c r="AK50" s="117" t="str">
        <f>IF(AK49="","",VLOOKUP(AK49,シフト記号表!$C$6:$L$47,10,FALSE))</f>
        <v/>
      </c>
      <c r="AL50" s="118" t="str">
        <f>IF(AL49="","",VLOOKUP(AL49,シフト記号表!$C$6:$L$47,10,FALSE))</f>
        <v/>
      </c>
      <c r="AM50" s="118" t="str">
        <f>IF(AM49="","",VLOOKUP(AM49,シフト記号表!$C$6:$L$47,10,FALSE))</f>
        <v/>
      </c>
      <c r="AN50" s="118" t="str">
        <f>IF(AN49="","",VLOOKUP(AN49,シフト記号表!$C$6:$L$47,10,FALSE))</f>
        <v/>
      </c>
      <c r="AO50" s="118" t="str">
        <f>IF(AO49="","",VLOOKUP(AO49,シフト記号表!$C$6:$L$47,10,FALSE))</f>
        <v/>
      </c>
      <c r="AP50" s="118" t="str">
        <f>IF(AP49="","",VLOOKUP(AP49,シフト記号表!$C$6:$L$47,10,FALSE))</f>
        <v/>
      </c>
      <c r="AQ50" s="119" t="str">
        <f>IF(AQ49="","",VLOOKUP(AQ49,シフト記号表!$C$6:$L$47,10,FALSE))</f>
        <v/>
      </c>
      <c r="AR50" s="117" t="str">
        <f>IF(AR49="","",VLOOKUP(AR49,シフト記号表!$C$6:$L$47,10,FALSE))</f>
        <v/>
      </c>
      <c r="AS50" s="118" t="str">
        <f>IF(AS49="","",VLOOKUP(AS49,シフト記号表!$C$6:$L$47,10,FALSE))</f>
        <v/>
      </c>
      <c r="AT50" s="118" t="str">
        <f>IF(AT49="","",VLOOKUP(AT49,シフト記号表!$C$6:$L$47,10,FALSE))</f>
        <v/>
      </c>
      <c r="AU50" s="118" t="str">
        <f>IF(AU49="","",VLOOKUP(AU49,シフト記号表!$C$6:$L$47,10,FALSE))</f>
        <v/>
      </c>
      <c r="AV50" s="118" t="str">
        <f>IF(AV49="","",VLOOKUP(AV49,シフト記号表!$C$6:$L$47,10,FALSE))</f>
        <v/>
      </c>
      <c r="AW50" s="118" t="str">
        <f>IF(AW49="","",VLOOKUP(AW49,シフト記号表!$C$6:$L$47,10,FALSE))</f>
        <v/>
      </c>
      <c r="AX50" s="119" t="str">
        <f>IF(AX49="","",VLOOKUP(AX49,シフト記号表!$C$6:$L$47,10,FALSE))</f>
        <v/>
      </c>
      <c r="AY50" s="117" t="str">
        <f>IF(AY49="","",VLOOKUP(AY49,シフト記号表!$C$6:$L$47,10,FALSE))</f>
        <v/>
      </c>
      <c r="AZ50" s="118" t="str">
        <f>IF(AZ49="","",VLOOKUP(AZ49,シフト記号表!$C$6:$L$47,10,FALSE))</f>
        <v/>
      </c>
      <c r="BA50" s="118" t="str">
        <f>IF(BA49="","",VLOOKUP(BA49,シフト記号表!$C$6:$L$47,10,FALSE))</f>
        <v/>
      </c>
      <c r="BB50" s="208">
        <f>IF($BE$3="４週",SUM(W50:AX50),IF($BE$3="暦月",SUM(W50:BA50),""))</f>
        <v>0</v>
      </c>
      <c r="BC50" s="209"/>
      <c r="BD50" s="210">
        <f>IF($BE$3="４週",BB50/4,IF($BE$3="暦月",(BB50/($BE$8/7)),""))</f>
        <v>0</v>
      </c>
      <c r="BE50" s="209"/>
      <c r="BF50" s="205"/>
      <c r="BG50" s="206"/>
      <c r="BH50" s="206"/>
      <c r="BI50" s="206"/>
      <c r="BJ50" s="207"/>
    </row>
    <row r="51" spans="2:62" ht="20.25" customHeight="1" x14ac:dyDescent="0.4">
      <c r="B51" s="211">
        <f>B49+1</f>
        <v>19</v>
      </c>
      <c r="C51" s="213"/>
      <c r="D51" s="214"/>
      <c r="E51" s="114"/>
      <c r="F51" s="115"/>
      <c r="G51" s="114"/>
      <c r="H51" s="115"/>
      <c r="I51" s="217"/>
      <c r="J51" s="218"/>
      <c r="K51" s="221"/>
      <c r="L51" s="222"/>
      <c r="M51" s="222"/>
      <c r="N51" s="214"/>
      <c r="O51" s="195"/>
      <c r="P51" s="196"/>
      <c r="Q51" s="196"/>
      <c r="R51" s="196"/>
      <c r="S51" s="197"/>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98"/>
      <c r="BC51" s="199"/>
      <c r="BD51" s="200"/>
      <c r="BE51" s="201"/>
      <c r="BF51" s="202"/>
      <c r="BG51" s="203"/>
      <c r="BH51" s="203"/>
      <c r="BI51" s="203"/>
      <c r="BJ51" s="204"/>
    </row>
    <row r="52" spans="2:62" ht="20.25" customHeight="1" x14ac:dyDescent="0.4">
      <c r="B52" s="212"/>
      <c r="C52" s="215"/>
      <c r="D52" s="216"/>
      <c r="E52" s="112"/>
      <c r="F52" s="113">
        <f>C51</f>
        <v>0</v>
      </c>
      <c r="G52" s="112"/>
      <c r="H52" s="113">
        <f>I51</f>
        <v>0</v>
      </c>
      <c r="I52" s="219"/>
      <c r="J52" s="220"/>
      <c r="K52" s="223"/>
      <c r="L52" s="224"/>
      <c r="M52" s="224"/>
      <c r="N52" s="216"/>
      <c r="O52" s="195"/>
      <c r="P52" s="196"/>
      <c r="Q52" s="196"/>
      <c r="R52" s="196"/>
      <c r="S52" s="197"/>
      <c r="T52" s="131" t="s">
        <v>124</v>
      </c>
      <c r="U52" s="89"/>
      <c r="V52" s="90"/>
      <c r="W52" s="117" t="str">
        <f>IF(W51="","",VLOOKUP(W51,シフト記号表!$C$6:$L$47,10,FALSE))</f>
        <v/>
      </c>
      <c r="X52" s="118" t="str">
        <f>IF(X51="","",VLOOKUP(X51,シフト記号表!$C$6:$L$47,10,FALSE))</f>
        <v/>
      </c>
      <c r="Y52" s="118" t="str">
        <f>IF(Y51="","",VLOOKUP(Y51,シフト記号表!$C$6:$L$47,10,FALSE))</f>
        <v/>
      </c>
      <c r="Z52" s="118" t="str">
        <f>IF(Z51="","",VLOOKUP(Z51,シフト記号表!$C$6:$L$47,10,FALSE))</f>
        <v/>
      </c>
      <c r="AA52" s="118" t="str">
        <f>IF(AA51="","",VLOOKUP(AA51,シフト記号表!$C$6:$L$47,10,FALSE))</f>
        <v/>
      </c>
      <c r="AB52" s="118" t="str">
        <f>IF(AB51="","",VLOOKUP(AB51,シフト記号表!$C$6:$L$47,10,FALSE))</f>
        <v/>
      </c>
      <c r="AC52" s="119" t="str">
        <f>IF(AC51="","",VLOOKUP(AC51,シフト記号表!$C$6:$L$47,10,FALSE))</f>
        <v/>
      </c>
      <c r="AD52" s="117" t="str">
        <f>IF(AD51="","",VLOOKUP(AD51,シフト記号表!$C$6:$L$47,10,FALSE))</f>
        <v/>
      </c>
      <c r="AE52" s="118" t="str">
        <f>IF(AE51="","",VLOOKUP(AE51,シフト記号表!$C$6:$L$47,10,FALSE))</f>
        <v/>
      </c>
      <c r="AF52" s="118" t="str">
        <f>IF(AF51="","",VLOOKUP(AF51,シフト記号表!$C$6:$L$47,10,FALSE))</f>
        <v/>
      </c>
      <c r="AG52" s="118" t="str">
        <f>IF(AG51="","",VLOOKUP(AG51,シフト記号表!$C$6:$L$47,10,FALSE))</f>
        <v/>
      </c>
      <c r="AH52" s="118" t="str">
        <f>IF(AH51="","",VLOOKUP(AH51,シフト記号表!$C$6:$L$47,10,FALSE))</f>
        <v/>
      </c>
      <c r="AI52" s="118" t="str">
        <f>IF(AI51="","",VLOOKUP(AI51,シフト記号表!$C$6:$L$47,10,FALSE))</f>
        <v/>
      </c>
      <c r="AJ52" s="119" t="str">
        <f>IF(AJ51="","",VLOOKUP(AJ51,シフト記号表!$C$6:$L$47,10,FALSE))</f>
        <v/>
      </c>
      <c r="AK52" s="117" t="str">
        <f>IF(AK51="","",VLOOKUP(AK51,シフト記号表!$C$6:$L$47,10,FALSE))</f>
        <v/>
      </c>
      <c r="AL52" s="118" t="str">
        <f>IF(AL51="","",VLOOKUP(AL51,シフト記号表!$C$6:$L$47,10,FALSE))</f>
        <v/>
      </c>
      <c r="AM52" s="118" t="str">
        <f>IF(AM51="","",VLOOKUP(AM51,シフト記号表!$C$6:$L$47,10,FALSE))</f>
        <v/>
      </c>
      <c r="AN52" s="118" t="str">
        <f>IF(AN51="","",VLOOKUP(AN51,シフト記号表!$C$6:$L$47,10,FALSE))</f>
        <v/>
      </c>
      <c r="AO52" s="118" t="str">
        <f>IF(AO51="","",VLOOKUP(AO51,シフト記号表!$C$6:$L$47,10,FALSE))</f>
        <v/>
      </c>
      <c r="AP52" s="118" t="str">
        <f>IF(AP51="","",VLOOKUP(AP51,シフト記号表!$C$6:$L$47,10,FALSE))</f>
        <v/>
      </c>
      <c r="AQ52" s="119" t="str">
        <f>IF(AQ51="","",VLOOKUP(AQ51,シフト記号表!$C$6:$L$47,10,FALSE))</f>
        <v/>
      </c>
      <c r="AR52" s="117" t="str">
        <f>IF(AR51="","",VLOOKUP(AR51,シフト記号表!$C$6:$L$47,10,FALSE))</f>
        <v/>
      </c>
      <c r="AS52" s="118" t="str">
        <f>IF(AS51="","",VLOOKUP(AS51,シフト記号表!$C$6:$L$47,10,FALSE))</f>
        <v/>
      </c>
      <c r="AT52" s="118" t="str">
        <f>IF(AT51="","",VLOOKUP(AT51,シフト記号表!$C$6:$L$47,10,FALSE))</f>
        <v/>
      </c>
      <c r="AU52" s="118" t="str">
        <f>IF(AU51="","",VLOOKUP(AU51,シフト記号表!$C$6:$L$47,10,FALSE))</f>
        <v/>
      </c>
      <c r="AV52" s="118" t="str">
        <f>IF(AV51="","",VLOOKUP(AV51,シフト記号表!$C$6:$L$47,10,FALSE))</f>
        <v/>
      </c>
      <c r="AW52" s="118" t="str">
        <f>IF(AW51="","",VLOOKUP(AW51,シフト記号表!$C$6:$L$47,10,FALSE))</f>
        <v/>
      </c>
      <c r="AX52" s="119" t="str">
        <f>IF(AX51="","",VLOOKUP(AX51,シフト記号表!$C$6:$L$47,10,FALSE))</f>
        <v/>
      </c>
      <c r="AY52" s="117" t="str">
        <f>IF(AY51="","",VLOOKUP(AY51,シフト記号表!$C$6:$L$47,10,FALSE))</f>
        <v/>
      </c>
      <c r="AZ52" s="118" t="str">
        <f>IF(AZ51="","",VLOOKUP(AZ51,シフト記号表!$C$6:$L$47,10,FALSE))</f>
        <v/>
      </c>
      <c r="BA52" s="118" t="str">
        <f>IF(BA51="","",VLOOKUP(BA51,シフト記号表!$C$6:$L$47,10,FALSE))</f>
        <v/>
      </c>
      <c r="BB52" s="208">
        <f>IF($BE$3="４週",SUM(W52:AX52),IF($BE$3="暦月",SUM(W52:BA52),""))</f>
        <v>0</v>
      </c>
      <c r="BC52" s="209"/>
      <c r="BD52" s="210">
        <f>IF($BE$3="４週",BB52/4,IF($BE$3="暦月",(BB52/($BE$8/7)),""))</f>
        <v>0</v>
      </c>
      <c r="BE52" s="209"/>
      <c r="BF52" s="205"/>
      <c r="BG52" s="206"/>
      <c r="BH52" s="206"/>
      <c r="BI52" s="206"/>
      <c r="BJ52" s="207"/>
    </row>
    <row r="53" spans="2:62" ht="20.25" customHeight="1" x14ac:dyDescent="0.4">
      <c r="B53" s="211">
        <f>B51+1</f>
        <v>20</v>
      </c>
      <c r="C53" s="213"/>
      <c r="D53" s="214"/>
      <c r="E53" s="114"/>
      <c r="F53" s="115"/>
      <c r="G53" s="114"/>
      <c r="H53" s="115"/>
      <c r="I53" s="217"/>
      <c r="J53" s="218"/>
      <c r="K53" s="221"/>
      <c r="L53" s="222"/>
      <c r="M53" s="222"/>
      <c r="N53" s="214"/>
      <c r="O53" s="195"/>
      <c r="P53" s="196"/>
      <c r="Q53" s="196"/>
      <c r="R53" s="196"/>
      <c r="S53" s="197"/>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98"/>
      <c r="BC53" s="199"/>
      <c r="BD53" s="200"/>
      <c r="BE53" s="201"/>
      <c r="BF53" s="202"/>
      <c r="BG53" s="203"/>
      <c r="BH53" s="203"/>
      <c r="BI53" s="203"/>
      <c r="BJ53" s="204"/>
    </row>
    <row r="54" spans="2:62" ht="20.25" customHeight="1" x14ac:dyDescent="0.4">
      <c r="B54" s="212"/>
      <c r="C54" s="215"/>
      <c r="D54" s="216"/>
      <c r="E54" s="112"/>
      <c r="F54" s="113">
        <f>C53</f>
        <v>0</v>
      </c>
      <c r="G54" s="112"/>
      <c r="H54" s="113">
        <f>I53</f>
        <v>0</v>
      </c>
      <c r="I54" s="219"/>
      <c r="J54" s="220"/>
      <c r="K54" s="223"/>
      <c r="L54" s="224"/>
      <c r="M54" s="224"/>
      <c r="N54" s="216"/>
      <c r="O54" s="195"/>
      <c r="P54" s="196"/>
      <c r="Q54" s="196"/>
      <c r="R54" s="196"/>
      <c r="S54" s="197"/>
      <c r="T54" s="131" t="s">
        <v>124</v>
      </c>
      <c r="U54" s="95"/>
      <c r="V54" s="132"/>
      <c r="W54" s="117" t="str">
        <f>IF(W53="","",VLOOKUP(W53,シフト記号表!$C$6:$L$47,10,FALSE))</f>
        <v/>
      </c>
      <c r="X54" s="118" t="str">
        <f>IF(X53="","",VLOOKUP(X53,シフト記号表!$C$6:$L$47,10,FALSE))</f>
        <v/>
      </c>
      <c r="Y54" s="118" t="str">
        <f>IF(Y53="","",VLOOKUP(Y53,シフト記号表!$C$6:$L$47,10,FALSE))</f>
        <v/>
      </c>
      <c r="Z54" s="118" t="str">
        <f>IF(Z53="","",VLOOKUP(Z53,シフト記号表!$C$6:$L$47,10,FALSE))</f>
        <v/>
      </c>
      <c r="AA54" s="118" t="str">
        <f>IF(AA53="","",VLOOKUP(AA53,シフト記号表!$C$6:$L$47,10,FALSE))</f>
        <v/>
      </c>
      <c r="AB54" s="118" t="str">
        <f>IF(AB53="","",VLOOKUP(AB53,シフト記号表!$C$6:$L$47,10,FALSE))</f>
        <v/>
      </c>
      <c r="AC54" s="119" t="str">
        <f>IF(AC53="","",VLOOKUP(AC53,シフト記号表!$C$6:$L$47,10,FALSE))</f>
        <v/>
      </c>
      <c r="AD54" s="117" t="str">
        <f>IF(AD53="","",VLOOKUP(AD53,シフト記号表!$C$6:$L$47,10,FALSE))</f>
        <v/>
      </c>
      <c r="AE54" s="118" t="str">
        <f>IF(AE53="","",VLOOKUP(AE53,シフト記号表!$C$6:$L$47,10,FALSE))</f>
        <v/>
      </c>
      <c r="AF54" s="118" t="str">
        <f>IF(AF53="","",VLOOKUP(AF53,シフト記号表!$C$6:$L$47,10,FALSE))</f>
        <v/>
      </c>
      <c r="AG54" s="118" t="str">
        <f>IF(AG53="","",VLOOKUP(AG53,シフト記号表!$C$6:$L$47,10,FALSE))</f>
        <v/>
      </c>
      <c r="AH54" s="118" t="str">
        <f>IF(AH53="","",VLOOKUP(AH53,シフト記号表!$C$6:$L$47,10,FALSE))</f>
        <v/>
      </c>
      <c r="AI54" s="118" t="str">
        <f>IF(AI53="","",VLOOKUP(AI53,シフト記号表!$C$6:$L$47,10,FALSE))</f>
        <v/>
      </c>
      <c r="AJ54" s="119" t="str">
        <f>IF(AJ53="","",VLOOKUP(AJ53,シフト記号表!$C$6:$L$47,10,FALSE))</f>
        <v/>
      </c>
      <c r="AK54" s="117" t="str">
        <f>IF(AK53="","",VLOOKUP(AK53,シフト記号表!$C$6:$L$47,10,FALSE))</f>
        <v/>
      </c>
      <c r="AL54" s="118" t="str">
        <f>IF(AL53="","",VLOOKUP(AL53,シフト記号表!$C$6:$L$47,10,FALSE))</f>
        <v/>
      </c>
      <c r="AM54" s="118" t="str">
        <f>IF(AM53="","",VLOOKUP(AM53,シフト記号表!$C$6:$L$47,10,FALSE))</f>
        <v/>
      </c>
      <c r="AN54" s="118" t="str">
        <f>IF(AN53="","",VLOOKUP(AN53,シフト記号表!$C$6:$L$47,10,FALSE))</f>
        <v/>
      </c>
      <c r="AO54" s="118" t="str">
        <f>IF(AO53="","",VLOOKUP(AO53,シフト記号表!$C$6:$L$47,10,FALSE))</f>
        <v/>
      </c>
      <c r="AP54" s="118" t="str">
        <f>IF(AP53="","",VLOOKUP(AP53,シフト記号表!$C$6:$L$47,10,FALSE))</f>
        <v/>
      </c>
      <c r="AQ54" s="119" t="str">
        <f>IF(AQ53="","",VLOOKUP(AQ53,シフト記号表!$C$6:$L$47,10,FALSE))</f>
        <v/>
      </c>
      <c r="AR54" s="117" t="str">
        <f>IF(AR53="","",VLOOKUP(AR53,シフト記号表!$C$6:$L$47,10,FALSE))</f>
        <v/>
      </c>
      <c r="AS54" s="118" t="str">
        <f>IF(AS53="","",VLOOKUP(AS53,シフト記号表!$C$6:$L$47,10,FALSE))</f>
        <v/>
      </c>
      <c r="AT54" s="118" t="str">
        <f>IF(AT53="","",VLOOKUP(AT53,シフト記号表!$C$6:$L$47,10,FALSE))</f>
        <v/>
      </c>
      <c r="AU54" s="118" t="str">
        <f>IF(AU53="","",VLOOKUP(AU53,シフト記号表!$C$6:$L$47,10,FALSE))</f>
        <v/>
      </c>
      <c r="AV54" s="118" t="str">
        <f>IF(AV53="","",VLOOKUP(AV53,シフト記号表!$C$6:$L$47,10,FALSE))</f>
        <v/>
      </c>
      <c r="AW54" s="118" t="str">
        <f>IF(AW53="","",VLOOKUP(AW53,シフト記号表!$C$6:$L$47,10,FALSE))</f>
        <v/>
      </c>
      <c r="AX54" s="119" t="str">
        <f>IF(AX53="","",VLOOKUP(AX53,シフト記号表!$C$6:$L$47,10,FALSE))</f>
        <v/>
      </c>
      <c r="AY54" s="117" t="str">
        <f>IF(AY53="","",VLOOKUP(AY53,シフト記号表!$C$6:$L$47,10,FALSE))</f>
        <v/>
      </c>
      <c r="AZ54" s="118" t="str">
        <f>IF(AZ53="","",VLOOKUP(AZ53,シフト記号表!$C$6:$L$47,10,FALSE))</f>
        <v/>
      </c>
      <c r="BA54" s="118" t="str">
        <f>IF(BA53="","",VLOOKUP(BA53,シフト記号表!$C$6:$L$47,10,FALSE))</f>
        <v/>
      </c>
      <c r="BB54" s="208">
        <f>IF($BE$3="４週",SUM(W54:AX54),IF($BE$3="暦月",SUM(W54:BA54),""))</f>
        <v>0</v>
      </c>
      <c r="BC54" s="209"/>
      <c r="BD54" s="210">
        <f>IF($BE$3="４週",BB54/4,IF($BE$3="暦月",(BB54/($BE$8/7)),""))</f>
        <v>0</v>
      </c>
      <c r="BE54" s="209"/>
      <c r="BF54" s="205"/>
      <c r="BG54" s="206"/>
      <c r="BH54" s="206"/>
      <c r="BI54" s="206"/>
      <c r="BJ54" s="207"/>
    </row>
    <row r="55" spans="2:62" ht="20.25" customHeight="1" x14ac:dyDescent="0.4">
      <c r="B55" s="211">
        <f>B53+1</f>
        <v>21</v>
      </c>
      <c r="C55" s="213"/>
      <c r="D55" s="214"/>
      <c r="E55" s="112"/>
      <c r="F55" s="113"/>
      <c r="G55" s="112"/>
      <c r="H55" s="113"/>
      <c r="I55" s="217"/>
      <c r="J55" s="218"/>
      <c r="K55" s="221"/>
      <c r="L55" s="222"/>
      <c r="M55" s="222"/>
      <c r="N55" s="214"/>
      <c r="O55" s="195"/>
      <c r="P55" s="196"/>
      <c r="Q55" s="196"/>
      <c r="R55" s="196"/>
      <c r="S55" s="197"/>
      <c r="T55" s="130"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98"/>
      <c r="BC55" s="199"/>
      <c r="BD55" s="200"/>
      <c r="BE55" s="201"/>
      <c r="BF55" s="202"/>
      <c r="BG55" s="203"/>
      <c r="BH55" s="203"/>
      <c r="BI55" s="203"/>
      <c r="BJ55" s="204"/>
    </row>
    <row r="56" spans="2:62" ht="20.25" customHeight="1" x14ac:dyDescent="0.4">
      <c r="B56" s="212"/>
      <c r="C56" s="215"/>
      <c r="D56" s="216"/>
      <c r="E56" s="112"/>
      <c r="F56" s="113">
        <f>C55</f>
        <v>0</v>
      </c>
      <c r="G56" s="112"/>
      <c r="H56" s="113">
        <f>I55</f>
        <v>0</v>
      </c>
      <c r="I56" s="219"/>
      <c r="J56" s="220"/>
      <c r="K56" s="223"/>
      <c r="L56" s="224"/>
      <c r="M56" s="224"/>
      <c r="N56" s="216"/>
      <c r="O56" s="195"/>
      <c r="P56" s="196"/>
      <c r="Q56" s="196"/>
      <c r="R56" s="196"/>
      <c r="S56" s="197"/>
      <c r="T56" s="131" t="s">
        <v>124</v>
      </c>
      <c r="U56" s="95"/>
      <c r="V56" s="132"/>
      <c r="W56" s="117" t="str">
        <f>IF(W55="","",VLOOKUP(W55,シフト記号表!$C$6:$L$47,10,FALSE))</f>
        <v/>
      </c>
      <c r="X56" s="118" t="str">
        <f>IF(X55="","",VLOOKUP(X55,シフト記号表!$C$6:$L$47,10,FALSE))</f>
        <v/>
      </c>
      <c r="Y56" s="118" t="str">
        <f>IF(Y55="","",VLOOKUP(Y55,シフト記号表!$C$6:$L$47,10,FALSE))</f>
        <v/>
      </c>
      <c r="Z56" s="118" t="str">
        <f>IF(Z55="","",VLOOKUP(Z55,シフト記号表!$C$6:$L$47,10,FALSE))</f>
        <v/>
      </c>
      <c r="AA56" s="118" t="str">
        <f>IF(AA55="","",VLOOKUP(AA55,シフト記号表!$C$6:$L$47,10,FALSE))</f>
        <v/>
      </c>
      <c r="AB56" s="118" t="str">
        <f>IF(AB55="","",VLOOKUP(AB55,シフト記号表!$C$6:$L$47,10,FALSE))</f>
        <v/>
      </c>
      <c r="AC56" s="119" t="str">
        <f>IF(AC55="","",VLOOKUP(AC55,シフト記号表!$C$6:$L$47,10,FALSE))</f>
        <v/>
      </c>
      <c r="AD56" s="117" t="str">
        <f>IF(AD55="","",VLOOKUP(AD55,シフト記号表!$C$6:$L$47,10,FALSE))</f>
        <v/>
      </c>
      <c r="AE56" s="118" t="str">
        <f>IF(AE55="","",VLOOKUP(AE55,シフト記号表!$C$6:$L$47,10,FALSE))</f>
        <v/>
      </c>
      <c r="AF56" s="118" t="str">
        <f>IF(AF55="","",VLOOKUP(AF55,シフト記号表!$C$6:$L$47,10,FALSE))</f>
        <v/>
      </c>
      <c r="AG56" s="118" t="str">
        <f>IF(AG55="","",VLOOKUP(AG55,シフト記号表!$C$6:$L$47,10,FALSE))</f>
        <v/>
      </c>
      <c r="AH56" s="118" t="str">
        <f>IF(AH55="","",VLOOKUP(AH55,シフト記号表!$C$6:$L$47,10,FALSE))</f>
        <v/>
      </c>
      <c r="AI56" s="118" t="str">
        <f>IF(AI55="","",VLOOKUP(AI55,シフト記号表!$C$6:$L$47,10,FALSE))</f>
        <v/>
      </c>
      <c r="AJ56" s="119" t="str">
        <f>IF(AJ55="","",VLOOKUP(AJ55,シフト記号表!$C$6:$L$47,10,FALSE))</f>
        <v/>
      </c>
      <c r="AK56" s="117" t="str">
        <f>IF(AK55="","",VLOOKUP(AK55,シフト記号表!$C$6:$L$47,10,FALSE))</f>
        <v/>
      </c>
      <c r="AL56" s="118" t="str">
        <f>IF(AL55="","",VLOOKUP(AL55,シフト記号表!$C$6:$L$47,10,FALSE))</f>
        <v/>
      </c>
      <c r="AM56" s="118" t="str">
        <f>IF(AM55="","",VLOOKUP(AM55,シフト記号表!$C$6:$L$47,10,FALSE))</f>
        <v/>
      </c>
      <c r="AN56" s="118" t="str">
        <f>IF(AN55="","",VLOOKUP(AN55,シフト記号表!$C$6:$L$47,10,FALSE))</f>
        <v/>
      </c>
      <c r="AO56" s="118" t="str">
        <f>IF(AO55="","",VLOOKUP(AO55,シフト記号表!$C$6:$L$47,10,FALSE))</f>
        <v/>
      </c>
      <c r="AP56" s="118" t="str">
        <f>IF(AP55="","",VLOOKUP(AP55,シフト記号表!$C$6:$L$47,10,FALSE))</f>
        <v/>
      </c>
      <c r="AQ56" s="119" t="str">
        <f>IF(AQ55="","",VLOOKUP(AQ55,シフト記号表!$C$6:$L$47,10,FALSE))</f>
        <v/>
      </c>
      <c r="AR56" s="117" t="str">
        <f>IF(AR55="","",VLOOKUP(AR55,シフト記号表!$C$6:$L$47,10,FALSE))</f>
        <v/>
      </c>
      <c r="AS56" s="118" t="str">
        <f>IF(AS55="","",VLOOKUP(AS55,シフト記号表!$C$6:$L$47,10,FALSE))</f>
        <v/>
      </c>
      <c r="AT56" s="118" t="str">
        <f>IF(AT55="","",VLOOKUP(AT55,シフト記号表!$C$6:$L$47,10,FALSE))</f>
        <v/>
      </c>
      <c r="AU56" s="118" t="str">
        <f>IF(AU55="","",VLOOKUP(AU55,シフト記号表!$C$6:$L$47,10,FALSE))</f>
        <v/>
      </c>
      <c r="AV56" s="118" t="str">
        <f>IF(AV55="","",VLOOKUP(AV55,シフト記号表!$C$6:$L$47,10,FALSE))</f>
        <v/>
      </c>
      <c r="AW56" s="118" t="str">
        <f>IF(AW55="","",VLOOKUP(AW55,シフト記号表!$C$6:$L$47,10,FALSE))</f>
        <v/>
      </c>
      <c r="AX56" s="119" t="str">
        <f>IF(AX55="","",VLOOKUP(AX55,シフト記号表!$C$6:$L$47,10,FALSE))</f>
        <v/>
      </c>
      <c r="AY56" s="117" t="str">
        <f>IF(AY55="","",VLOOKUP(AY55,シフト記号表!$C$6:$L$47,10,FALSE))</f>
        <v/>
      </c>
      <c r="AZ56" s="118" t="str">
        <f>IF(AZ55="","",VLOOKUP(AZ55,シフト記号表!$C$6:$L$47,10,FALSE))</f>
        <v/>
      </c>
      <c r="BA56" s="118" t="str">
        <f>IF(BA55="","",VLOOKUP(BA55,シフト記号表!$C$6:$L$47,10,FALSE))</f>
        <v/>
      </c>
      <c r="BB56" s="208">
        <f>IF($BE$3="４週",SUM(W56:AX56),IF($BE$3="暦月",SUM(W56:BA56),""))</f>
        <v>0</v>
      </c>
      <c r="BC56" s="209"/>
      <c r="BD56" s="210">
        <f>IF($BE$3="４週",BB56/4,IF($BE$3="暦月",(BB56/($BE$8/7)),""))</f>
        <v>0</v>
      </c>
      <c r="BE56" s="209"/>
      <c r="BF56" s="205"/>
      <c r="BG56" s="206"/>
      <c r="BH56" s="206"/>
      <c r="BI56" s="206"/>
      <c r="BJ56" s="207"/>
    </row>
    <row r="57" spans="2:62" ht="20.25" customHeight="1" x14ac:dyDescent="0.4">
      <c r="B57" s="211">
        <f>B55+1</f>
        <v>22</v>
      </c>
      <c r="C57" s="213"/>
      <c r="D57" s="214"/>
      <c r="E57" s="112"/>
      <c r="F57" s="113"/>
      <c r="G57" s="112"/>
      <c r="H57" s="113"/>
      <c r="I57" s="217"/>
      <c r="J57" s="218"/>
      <c r="K57" s="221"/>
      <c r="L57" s="222"/>
      <c r="M57" s="222"/>
      <c r="N57" s="214"/>
      <c r="O57" s="195"/>
      <c r="P57" s="196"/>
      <c r="Q57" s="196"/>
      <c r="R57" s="196"/>
      <c r="S57" s="197"/>
      <c r="T57" s="130"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98"/>
      <c r="BC57" s="199"/>
      <c r="BD57" s="200"/>
      <c r="BE57" s="201"/>
      <c r="BF57" s="202"/>
      <c r="BG57" s="203"/>
      <c r="BH57" s="203"/>
      <c r="BI57" s="203"/>
      <c r="BJ57" s="204"/>
    </row>
    <row r="58" spans="2:62" ht="20.25" customHeight="1" x14ac:dyDescent="0.4">
      <c r="B58" s="212"/>
      <c r="C58" s="215"/>
      <c r="D58" s="216"/>
      <c r="E58" s="112"/>
      <c r="F58" s="113">
        <f>C57</f>
        <v>0</v>
      </c>
      <c r="G58" s="112"/>
      <c r="H58" s="113">
        <f>I57</f>
        <v>0</v>
      </c>
      <c r="I58" s="219"/>
      <c r="J58" s="220"/>
      <c r="K58" s="223"/>
      <c r="L58" s="224"/>
      <c r="M58" s="224"/>
      <c r="N58" s="216"/>
      <c r="O58" s="195"/>
      <c r="P58" s="196"/>
      <c r="Q58" s="196"/>
      <c r="R58" s="196"/>
      <c r="S58" s="197"/>
      <c r="T58" s="131" t="s">
        <v>124</v>
      </c>
      <c r="U58" s="95"/>
      <c r="V58" s="132"/>
      <c r="W58" s="117" t="str">
        <f>IF(W57="","",VLOOKUP(W57,シフト記号表!$C$6:$L$47,10,FALSE))</f>
        <v/>
      </c>
      <c r="X58" s="118" t="str">
        <f>IF(X57="","",VLOOKUP(X57,シフト記号表!$C$6:$L$47,10,FALSE))</f>
        <v/>
      </c>
      <c r="Y58" s="118" t="str">
        <f>IF(Y57="","",VLOOKUP(Y57,シフト記号表!$C$6:$L$47,10,FALSE))</f>
        <v/>
      </c>
      <c r="Z58" s="118" t="str">
        <f>IF(Z57="","",VLOOKUP(Z57,シフト記号表!$C$6:$L$47,10,FALSE))</f>
        <v/>
      </c>
      <c r="AA58" s="118" t="str">
        <f>IF(AA57="","",VLOOKUP(AA57,シフト記号表!$C$6:$L$47,10,FALSE))</f>
        <v/>
      </c>
      <c r="AB58" s="118" t="str">
        <f>IF(AB57="","",VLOOKUP(AB57,シフト記号表!$C$6:$L$47,10,FALSE))</f>
        <v/>
      </c>
      <c r="AC58" s="119" t="str">
        <f>IF(AC57="","",VLOOKUP(AC57,シフト記号表!$C$6:$L$47,10,FALSE))</f>
        <v/>
      </c>
      <c r="AD58" s="117" t="str">
        <f>IF(AD57="","",VLOOKUP(AD57,シフト記号表!$C$6:$L$47,10,FALSE))</f>
        <v/>
      </c>
      <c r="AE58" s="118" t="str">
        <f>IF(AE57="","",VLOOKUP(AE57,シフト記号表!$C$6:$L$47,10,FALSE))</f>
        <v/>
      </c>
      <c r="AF58" s="118" t="str">
        <f>IF(AF57="","",VLOOKUP(AF57,シフト記号表!$C$6:$L$47,10,FALSE))</f>
        <v/>
      </c>
      <c r="AG58" s="118" t="str">
        <f>IF(AG57="","",VLOOKUP(AG57,シフト記号表!$C$6:$L$47,10,FALSE))</f>
        <v/>
      </c>
      <c r="AH58" s="118" t="str">
        <f>IF(AH57="","",VLOOKUP(AH57,シフト記号表!$C$6:$L$47,10,FALSE))</f>
        <v/>
      </c>
      <c r="AI58" s="118" t="str">
        <f>IF(AI57="","",VLOOKUP(AI57,シフト記号表!$C$6:$L$47,10,FALSE))</f>
        <v/>
      </c>
      <c r="AJ58" s="119" t="str">
        <f>IF(AJ57="","",VLOOKUP(AJ57,シフト記号表!$C$6:$L$47,10,FALSE))</f>
        <v/>
      </c>
      <c r="AK58" s="117" t="str">
        <f>IF(AK57="","",VLOOKUP(AK57,シフト記号表!$C$6:$L$47,10,FALSE))</f>
        <v/>
      </c>
      <c r="AL58" s="118" t="str">
        <f>IF(AL57="","",VLOOKUP(AL57,シフト記号表!$C$6:$L$47,10,FALSE))</f>
        <v/>
      </c>
      <c r="AM58" s="118" t="str">
        <f>IF(AM57="","",VLOOKUP(AM57,シフト記号表!$C$6:$L$47,10,FALSE))</f>
        <v/>
      </c>
      <c r="AN58" s="118" t="str">
        <f>IF(AN57="","",VLOOKUP(AN57,シフト記号表!$C$6:$L$47,10,FALSE))</f>
        <v/>
      </c>
      <c r="AO58" s="118" t="str">
        <f>IF(AO57="","",VLOOKUP(AO57,シフト記号表!$C$6:$L$47,10,FALSE))</f>
        <v/>
      </c>
      <c r="AP58" s="118" t="str">
        <f>IF(AP57="","",VLOOKUP(AP57,シフト記号表!$C$6:$L$47,10,FALSE))</f>
        <v/>
      </c>
      <c r="AQ58" s="119" t="str">
        <f>IF(AQ57="","",VLOOKUP(AQ57,シフト記号表!$C$6:$L$47,10,FALSE))</f>
        <v/>
      </c>
      <c r="AR58" s="117" t="str">
        <f>IF(AR57="","",VLOOKUP(AR57,シフト記号表!$C$6:$L$47,10,FALSE))</f>
        <v/>
      </c>
      <c r="AS58" s="118" t="str">
        <f>IF(AS57="","",VLOOKUP(AS57,シフト記号表!$C$6:$L$47,10,FALSE))</f>
        <v/>
      </c>
      <c r="AT58" s="118" t="str">
        <f>IF(AT57="","",VLOOKUP(AT57,シフト記号表!$C$6:$L$47,10,FALSE))</f>
        <v/>
      </c>
      <c r="AU58" s="118" t="str">
        <f>IF(AU57="","",VLOOKUP(AU57,シフト記号表!$C$6:$L$47,10,FALSE))</f>
        <v/>
      </c>
      <c r="AV58" s="118" t="str">
        <f>IF(AV57="","",VLOOKUP(AV57,シフト記号表!$C$6:$L$47,10,FALSE))</f>
        <v/>
      </c>
      <c r="AW58" s="118" t="str">
        <f>IF(AW57="","",VLOOKUP(AW57,シフト記号表!$C$6:$L$47,10,FALSE))</f>
        <v/>
      </c>
      <c r="AX58" s="119" t="str">
        <f>IF(AX57="","",VLOOKUP(AX57,シフト記号表!$C$6:$L$47,10,FALSE))</f>
        <v/>
      </c>
      <c r="AY58" s="117" t="str">
        <f>IF(AY57="","",VLOOKUP(AY57,シフト記号表!$C$6:$L$47,10,FALSE))</f>
        <v/>
      </c>
      <c r="AZ58" s="118" t="str">
        <f>IF(AZ57="","",VLOOKUP(AZ57,シフト記号表!$C$6:$L$47,10,FALSE))</f>
        <v/>
      </c>
      <c r="BA58" s="118" t="str">
        <f>IF(BA57="","",VLOOKUP(BA57,シフト記号表!$C$6:$L$47,10,FALSE))</f>
        <v/>
      </c>
      <c r="BB58" s="208">
        <f>IF($BE$3="４週",SUM(W58:AX58),IF($BE$3="暦月",SUM(W58:BA58),""))</f>
        <v>0</v>
      </c>
      <c r="BC58" s="209"/>
      <c r="BD58" s="210">
        <f>IF($BE$3="４週",BB58/4,IF($BE$3="暦月",(BB58/($BE$8/7)),""))</f>
        <v>0</v>
      </c>
      <c r="BE58" s="209"/>
      <c r="BF58" s="205"/>
      <c r="BG58" s="206"/>
      <c r="BH58" s="206"/>
      <c r="BI58" s="206"/>
      <c r="BJ58" s="207"/>
    </row>
    <row r="59" spans="2:62" ht="20.25" customHeight="1" x14ac:dyDescent="0.4">
      <c r="B59" s="211">
        <f>B57+1</f>
        <v>23</v>
      </c>
      <c r="C59" s="213"/>
      <c r="D59" s="214"/>
      <c r="E59" s="112"/>
      <c r="F59" s="113"/>
      <c r="G59" s="112"/>
      <c r="H59" s="113"/>
      <c r="I59" s="217"/>
      <c r="J59" s="218"/>
      <c r="K59" s="221"/>
      <c r="L59" s="222"/>
      <c r="M59" s="222"/>
      <c r="N59" s="214"/>
      <c r="O59" s="195"/>
      <c r="P59" s="196"/>
      <c r="Q59" s="196"/>
      <c r="R59" s="196"/>
      <c r="S59" s="197"/>
      <c r="T59" s="130"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98"/>
      <c r="BC59" s="199"/>
      <c r="BD59" s="200"/>
      <c r="BE59" s="201"/>
      <c r="BF59" s="202"/>
      <c r="BG59" s="203"/>
      <c r="BH59" s="203"/>
      <c r="BI59" s="203"/>
      <c r="BJ59" s="204"/>
    </row>
    <row r="60" spans="2:62" ht="20.25" customHeight="1" x14ac:dyDescent="0.4">
      <c r="B60" s="212"/>
      <c r="C60" s="215"/>
      <c r="D60" s="216"/>
      <c r="E60" s="112"/>
      <c r="F60" s="113">
        <f>C59</f>
        <v>0</v>
      </c>
      <c r="G60" s="112"/>
      <c r="H60" s="113">
        <f>I59</f>
        <v>0</v>
      </c>
      <c r="I60" s="219"/>
      <c r="J60" s="220"/>
      <c r="K60" s="223"/>
      <c r="L60" s="224"/>
      <c r="M60" s="224"/>
      <c r="N60" s="216"/>
      <c r="O60" s="195"/>
      <c r="P60" s="196"/>
      <c r="Q60" s="196"/>
      <c r="R60" s="196"/>
      <c r="S60" s="197"/>
      <c r="T60" s="131" t="s">
        <v>124</v>
      </c>
      <c r="U60" s="95"/>
      <c r="V60" s="132"/>
      <c r="W60" s="117" t="str">
        <f>IF(W59="","",VLOOKUP(W59,シフト記号表!$C$6:$L$47,10,FALSE))</f>
        <v/>
      </c>
      <c r="X60" s="118" t="str">
        <f>IF(X59="","",VLOOKUP(X59,シフト記号表!$C$6:$L$47,10,FALSE))</f>
        <v/>
      </c>
      <c r="Y60" s="118" t="str">
        <f>IF(Y59="","",VLOOKUP(Y59,シフト記号表!$C$6:$L$47,10,FALSE))</f>
        <v/>
      </c>
      <c r="Z60" s="118" t="str">
        <f>IF(Z59="","",VLOOKUP(Z59,シフト記号表!$C$6:$L$47,10,FALSE))</f>
        <v/>
      </c>
      <c r="AA60" s="118" t="str">
        <f>IF(AA59="","",VLOOKUP(AA59,シフト記号表!$C$6:$L$47,10,FALSE))</f>
        <v/>
      </c>
      <c r="AB60" s="118" t="str">
        <f>IF(AB59="","",VLOOKUP(AB59,シフト記号表!$C$6:$L$47,10,FALSE))</f>
        <v/>
      </c>
      <c r="AC60" s="119" t="str">
        <f>IF(AC59="","",VLOOKUP(AC59,シフト記号表!$C$6:$L$47,10,FALSE))</f>
        <v/>
      </c>
      <c r="AD60" s="117" t="str">
        <f>IF(AD59="","",VLOOKUP(AD59,シフト記号表!$C$6:$L$47,10,FALSE))</f>
        <v/>
      </c>
      <c r="AE60" s="118" t="str">
        <f>IF(AE59="","",VLOOKUP(AE59,シフト記号表!$C$6:$L$47,10,FALSE))</f>
        <v/>
      </c>
      <c r="AF60" s="118" t="str">
        <f>IF(AF59="","",VLOOKUP(AF59,シフト記号表!$C$6:$L$47,10,FALSE))</f>
        <v/>
      </c>
      <c r="AG60" s="118" t="str">
        <f>IF(AG59="","",VLOOKUP(AG59,シフト記号表!$C$6:$L$47,10,FALSE))</f>
        <v/>
      </c>
      <c r="AH60" s="118" t="str">
        <f>IF(AH59="","",VLOOKUP(AH59,シフト記号表!$C$6:$L$47,10,FALSE))</f>
        <v/>
      </c>
      <c r="AI60" s="118" t="str">
        <f>IF(AI59="","",VLOOKUP(AI59,シフト記号表!$C$6:$L$47,10,FALSE))</f>
        <v/>
      </c>
      <c r="AJ60" s="119" t="str">
        <f>IF(AJ59="","",VLOOKUP(AJ59,シフト記号表!$C$6:$L$47,10,FALSE))</f>
        <v/>
      </c>
      <c r="AK60" s="117" t="str">
        <f>IF(AK59="","",VLOOKUP(AK59,シフト記号表!$C$6:$L$47,10,FALSE))</f>
        <v/>
      </c>
      <c r="AL60" s="118" t="str">
        <f>IF(AL59="","",VLOOKUP(AL59,シフト記号表!$C$6:$L$47,10,FALSE))</f>
        <v/>
      </c>
      <c r="AM60" s="118" t="str">
        <f>IF(AM59="","",VLOOKUP(AM59,シフト記号表!$C$6:$L$47,10,FALSE))</f>
        <v/>
      </c>
      <c r="AN60" s="118" t="str">
        <f>IF(AN59="","",VLOOKUP(AN59,シフト記号表!$C$6:$L$47,10,FALSE))</f>
        <v/>
      </c>
      <c r="AO60" s="118" t="str">
        <f>IF(AO59="","",VLOOKUP(AO59,シフト記号表!$C$6:$L$47,10,FALSE))</f>
        <v/>
      </c>
      <c r="AP60" s="118" t="str">
        <f>IF(AP59="","",VLOOKUP(AP59,シフト記号表!$C$6:$L$47,10,FALSE))</f>
        <v/>
      </c>
      <c r="AQ60" s="119" t="str">
        <f>IF(AQ59="","",VLOOKUP(AQ59,シフト記号表!$C$6:$L$47,10,FALSE))</f>
        <v/>
      </c>
      <c r="AR60" s="117" t="str">
        <f>IF(AR59="","",VLOOKUP(AR59,シフト記号表!$C$6:$L$47,10,FALSE))</f>
        <v/>
      </c>
      <c r="AS60" s="118" t="str">
        <f>IF(AS59="","",VLOOKUP(AS59,シフト記号表!$C$6:$L$47,10,FALSE))</f>
        <v/>
      </c>
      <c r="AT60" s="118" t="str">
        <f>IF(AT59="","",VLOOKUP(AT59,シフト記号表!$C$6:$L$47,10,FALSE))</f>
        <v/>
      </c>
      <c r="AU60" s="118" t="str">
        <f>IF(AU59="","",VLOOKUP(AU59,シフト記号表!$C$6:$L$47,10,FALSE))</f>
        <v/>
      </c>
      <c r="AV60" s="118" t="str">
        <f>IF(AV59="","",VLOOKUP(AV59,シフト記号表!$C$6:$L$47,10,FALSE))</f>
        <v/>
      </c>
      <c r="AW60" s="118" t="str">
        <f>IF(AW59="","",VLOOKUP(AW59,シフト記号表!$C$6:$L$47,10,FALSE))</f>
        <v/>
      </c>
      <c r="AX60" s="119" t="str">
        <f>IF(AX59="","",VLOOKUP(AX59,シフト記号表!$C$6:$L$47,10,FALSE))</f>
        <v/>
      </c>
      <c r="AY60" s="117" t="str">
        <f>IF(AY59="","",VLOOKUP(AY59,シフト記号表!$C$6:$L$47,10,FALSE))</f>
        <v/>
      </c>
      <c r="AZ60" s="118" t="str">
        <f>IF(AZ59="","",VLOOKUP(AZ59,シフト記号表!$C$6:$L$47,10,FALSE))</f>
        <v/>
      </c>
      <c r="BA60" s="118" t="str">
        <f>IF(BA59="","",VLOOKUP(BA59,シフト記号表!$C$6:$L$47,10,FALSE))</f>
        <v/>
      </c>
      <c r="BB60" s="208">
        <f>IF($BE$3="４週",SUM(W60:AX60),IF($BE$3="暦月",SUM(W60:BA60),""))</f>
        <v>0</v>
      </c>
      <c r="BC60" s="209"/>
      <c r="BD60" s="210">
        <f>IF($BE$3="４週",BB60/4,IF($BE$3="暦月",(BB60/($BE$8/7)),""))</f>
        <v>0</v>
      </c>
      <c r="BE60" s="209"/>
      <c r="BF60" s="205"/>
      <c r="BG60" s="206"/>
      <c r="BH60" s="206"/>
      <c r="BI60" s="206"/>
      <c r="BJ60" s="207"/>
    </row>
    <row r="61" spans="2:62" ht="20.25" customHeight="1" x14ac:dyDescent="0.4">
      <c r="B61" s="211">
        <f>B59+1</f>
        <v>24</v>
      </c>
      <c r="C61" s="213"/>
      <c r="D61" s="214"/>
      <c r="E61" s="112"/>
      <c r="F61" s="113"/>
      <c r="G61" s="112"/>
      <c r="H61" s="113"/>
      <c r="I61" s="217"/>
      <c r="J61" s="218"/>
      <c r="K61" s="221"/>
      <c r="L61" s="222"/>
      <c r="M61" s="222"/>
      <c r="N61" s="214"/>
      <c r="O61" s="195"/>
      <c r="P61" s="196"/>
      <c r="Q61" s="196"/>
      <c r="R61" s="196"/>
      <c r="S61" s="197"/>
      <c r="T61" s="130"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98"/>
      <c r="BC61" s="199"/>
      <c r="BD61" s="200"/>
      <c r="BE61" s="201"/>
      <c r="BF61" s="202"/>
      <c r="BG61" s="203"/>
      <c r="BH61" s="203"/>
      <c r="BI61" s="203"/>
      <c r="BJ61" s="204"/>
    </row>
    <row r="62" spans="2:62" ht="20.25" customHeight="1" x14ac:dyDescent="0.4">
      <c r="B62" s="212"/>
      <c r="C62" s="215"/>
      <c r="D62" s="216"/>
      <c r="E62" s="112"/>
      <c r="F62" s="113">
        <f>C61</f>
        <v>0</v>
      </c>
      <c r="G62" s="112"/>
      <c r="H62" s="113">
        <f>I61</f>
        <v>0</v>
      </c>
      <c r="I62" s="219"/>
      <c r="J62" s="220"/>
      <c r="K62" s="223"/>
      <c r="L62" s="224"/>
      <c r="M62" s="224"/>
      <c r="N62" s="216"/>
      <c r="O62" s="195"/>
      <c r="P62" s="196"/>
      <c r="Q62" s="196"/>
      <c r="R62" s="196"/>
      <c r="S62" s="197"/>
      <c r="T62" s="131" t="s">
        <v>124</v>
      </c>
      <c r="U62" s="95"/>
      <c r="V62" s="132"/>
      <c r="W62" s="117" t="str">
        <f>IF(W61="","",VLOOKUP(W61,シフト記号表!$C$6:$L$47,10,FALSE))</f>
        <v/>
      </c>
      <c r="X62" s="118" t="str">
        <f>IF(X61="","",VLOOKUP(X61,シフト記号表!$C$6:$L$47,10,FALSE))</f>
        <v/>
      </c>
      <c r="Y62" s="118" t="str">
        <f>IF(Y61="","",VLOOKUP(Y61,シフト記号表!$C$6:$L$47,10,FALSE))</f>
        <v/>
      </c>
      <c r="Z62" s="118" t="str">
        <f>IF(Z61="","",VLOOKUP(Z61,シフト記号表!$C$6:$L$47,10,FALSE))</f>
        <v/>
      </c>
      <c r="AA62" s="118" t="str">
        <f>IF(AA61="","",VLOOKUP(AA61,シフト記号表!$C$6:$L$47,10,FALSE))</f>
        <v/>
      </c>
      <c r="AB62" s="118" t="str">
        <f>IF(AB61="","",VLOOKUP(AB61,シフト記号表!$C$6:$L$47,10,FALSE))</f>
        <v/>
      </c>
      <c r="AC62" s="119" t="str">
        <f>IF(AC61="","",VLOOKUP(AC61,シフト記号表!$C$6:$L$47,10,FALSE))</f>
        <v/>
      </c>
      <c r="AD62" s="117" t="str">
        <f>IF(AD61="","",VLOOKUP(AD61,シフト記号表!$C$6:$L$47,10,FALSE))</f>
        <v/>
      </c>
      <c r="AE62" s="118" t="str">
        <f>IF(AE61="","",VLOOKUP(AE61,シフト記号表!$C$6:$L$47,10,FALSE))</f>
        <v/>
      </c>
      <c r="AF62" s="118" t="str">
        <f>IF(AF61="","",VLOOKUP(AF61,シフト記号表!$C$6:$L$47,10,FALSE))</f>
        <v/>
      </c>
      <c r="AG62" s="118" t="str">
        <f>IF(AG61="","",VLOOKUP(AG61,シフト記号表!$C$6:$L$47,10,FALSE))</f>
        <v/>
      </c>
      <c r="AH62" s="118" t="str">
        <f>IF(AH61="","",VLOOKUP(AH61,シフト記号表!$C$6:$L$47,10,FALSE))</f>
        <v/>
      </c>
      <c r="AI62" s="118" t="str">
        <f>IF(AI61="","",VLOOKUP(AI61,シフト記号表!$C$6:$L$47,10,FALSE))</f>
        <v/>
      </c>
      <c r="AJ62" s="119" t="str">
        <f>IF(AJ61="","",VLOOKUP(AJ61,シフト記号表!$C$6:$L$47,10,FALSE))</f>
        <v/>
      </c>
      <c r="AK62" s="117" t="str">
        <f>IF(AK61="","",VLOOKUP(AK61,シフト記号表!$C$6:$L$47,10,FALSE))</f>
        <v/>
      </c>
      <c r="AL62" s="118" t="str">
        <f>IF(AL61="","",VLOOKUP(AL61,シフト記号表!$C$6:$L$47,10,FALSE))</f>
        <v/>
      </c>
      <c r="AM62" s="118" t="str">
        <f>IF(AM61="","",VLOOKUP(AM61,シフト記号表!$C$6:$L$47,10,FALSE))</f>
        <v/>
      </c>
      <c r="AN62" s="118" t="str">
        <f>IF(AN61="","",VLOOKUP(AN61,シフト記号表!$C$6:$L$47,10,FALSE))</f>
        <v/>
      </c>
      <c r="AO62" s="118" t="str">
        <f>IF(AO61="","",VLOOKUP(AO61,シフト記号表!$C$6:$L$47,10,FALSE))</f>
        <v/>
      </c>
      <c r="AP62" s="118" t="str">
        <f>IF(AP61="","",VLOOKUP(AP61,シフト記号表!$C$6:$L$47,10,FALSE))</f>
        <v/>
      </c>
      <c r="AQ62" s="119" t="str">
        <f>IF(AQ61="","",VLOOKUP(AQ61,シフト記号表!$C$6:$L$47,10,FALSE))</f>
        <v/>
      </c>
      <c r="AR62" s="117" t="str">
        <f>IF(AR61="","",VLOOKUP(AR61,シフト記号表!$C$6:$L$47,10,FALSE))</f>
        <v/>
      </c>
      <c r="AS62" s="118" t="str">
        <f>IF(AS61="","",VLOOKUP(AS61,シフト記号表!$C$6:$L$47,10,FALSE))</f>
        <v/>
      </c>
      <c r="AT62" s="118" t="str">
        <f>IF(AT61="","",VLOOKUP(AT61,シフト記号表!$C$6:$L$47,10,FALSE))</f>
        <v/>
      </c>
      <c r="AU62" s="118" t="str">
        <f>IF(AU61="","",VLOOKUP(AU61,シフト記号表!$C$6:$L$47,10,FALSE))</f>
        <v/>
      </c>
      <c r="AV62" s="118" t="str">
        <f>IF(AV61="","",VLOOKUP(AV61,シフト記号表!$C$6:$L$47,10,FALSE))</f>
        <v/>
      </c>
      <c r="AW62" s="118" t="str">
        <f>IF(AW61="","",VLOOKUP(AW61,シフト記号表!$C$6:$L$47,10,FALSE))</f>
        <v/>
      </c>
      <c r="AX62" s="119" t="str">
        <f>IF(AX61="","",VLOOKUP(AX61,シフト記号表!$C$6:$L$47,10,FALSE))</f>
        <v/>
      </c>
      <c r="AY62" s="117" t="str">
        <f>IF(AY61="","",VLOOKUP(AY61,シフト記号表!$C$6:$L$47,10,FALSE))</f>
        <v/>
      </c>
      <c r="AZ62" s="118" t="str">
        <f>IF(AZ61="","",VLOOKUP(AZ61,シフト記号表!$C$6:$L$47,10,FALSE))</f>
        <v/>
      </c>
      <c r="BA62" s="118" t="str">
        <f>IF(BA61="","",VLOOKUP(BA61,シフト記号表!$C$6:$L$47,10,FALSE))</f>
        <v/>
      </c>
      <c r="BB62" s="208">
        <f>IF($BE$3="４週",SUM(W62:AX62),IF($BE$3="暦月",SUM(W62:BA62),""))</f>
        <v>0</v>
      </c>
      <c r="BC62" s="209"/>
      <c r="BD62" s="210">
        <f>IF($BE$3="４週",BB62/4,IF($BE$3="暦月",(BB62/($BE$8/7)),""))</f>
        <v>0</v>
      </c>
      <c r="BE62" s="209"/>
      <c r="BF62" s="205"/>
      <c r="BG62" s="206"/>
      <c r="BH62" s="206"/>
      <c r="BI62" s="206"/>
      <c r="BJ62" s="207"/>
    </row>
    <row r="63" spans="2:62" ht="20.25" customHeight="1" x14ac:dyDescent="0.4">
      <c r="B63" s="211">
        <f>B61+1</f>
        <v>25</v>
      </c>
      <c r="C63" s="213"/>
      <c r="D63" s="214"/>
      <c r="E63" s="112"/>
      <c r="F63" s="113"/>
      <c r="G63" s="112"/>
      <c r="H63" s="113"/>
      <c r="I63" s="217"/>
      <c r="J63" s="218"/>
      <c r="K63" s="221"/>
      <c r="L63" s="222"/>
      <c r="M63" s="222"/>
      <c r="N63" s="214"/>
      <c r="O63" s="195"/>
      <c r="P63" s="196"/>
      <c r="Q63" s="196"/>
      <c r="R63" s="196"/>
      <c r="S63" s="197"/>
      <c r="T63" s="130"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98"/>
      <c r="BC63" s="199"/>
      <c r="BD63" s="200"/>
      <c r="BE63" s="201"/>
      <c r="BF63" s="202"/>
      <c r="BG63" s="203"/>
      <c r="BH63" s="203"/>
      <c r="BI63" s="203"/>
      <c r="BJ63" s="204"/>
    </row>
    <row r="64" spans="2:62" ht="20.25" customHeight="1" x14ac:dyDescent="0.4">
      <c r="B64" s="212"/>
      <c r="C64" s="215"/>
      <c r="D64" s="216"/>
      <c r="E64" s="112"/>
      <c r="F64" s="113">
        <f>C63</f>
        <v>0</v>
      </c>
      <c r="G64" s="112"/>
      <c r="H64" s="113">
        <f>I63</f>
        <v>0</v>
      </c>
      <c r="I64" s="219"/>
      <c r="J64" s="220"/>
      <c r="K64" s="223"/>
      <c r="L64" s="224"/>
      <c r="M64" s="224"/>
      <c r="N64" s="216"/>
      <c r="O64" s="195"/>
      <c r="P64" s="196"/>
      <c r="Q64" s="196"/>
      <c r="R64" s="196"/>
      <c r="S64" s="197"/>
      <c r="T64" s="131" t="s">
        <v>124</v>
      </c>
      <c r="U64" s="95"/>
      <c r="V64" s="132"/>
      <c r="W64" s="117" t="str">
        <f>IF(W63="","",VLOOKUP(W63,シフト記号表!$C$6:$L$47,10,FALSE))</f>
        <v/>
      </c>
      <c r="X64" s="118" t="str">
        <f>IF(X63="","",VLOOKUP(X63,シフト記号表!$C$6:$L$47,10,FALSE))</f>
        <v/>
      </c>
      <c r="Y64" s="118" t="str">
        <f>IF(Y63="","",VLOOKUP(Y63,シフト記号表!$C$6:$L$47,10,FALSE))</f>
        <v/>
      </c>
      <c r="Z64" s="118" t="str">
        <f>IF(Z63="","",VLOOKUP(Z63,シフト記号表!$C$6:$L$47,10,FALSE))</f>
        <v/>
      </c>
      <c r="AA64" s="118" t="str">
        <f>IF(AA63="","",VLOOKUP(AA63,シフト記号表!$C$6:$L$47,10,FALSE))</f>
        <v/>
      </c>
      <c r="AB64" s="118" t="str">
        <f>IF(AB63="","",VLOOKUP(AB63,シフト記号表!$C$6:$L$47,10,FALSE))</f>
        <v/>
      </c>
      <c r="AC64" s="119" t="str">
        <f>IF(AC63="","",VLOOKUP(AC63,シフト記号表!$C$6:$L$47,10,FALSE))</f>
        <v/>
      </c>
      <c r="AD64" s="117" t="str">
        <f>IF(AD63="","",VLOOKUP(AD63,シフト記号表!$C$6:$L$47,10,FALSE))</f>
        <v/>
      </c>
      <c r="AE64" s="118" t="str">
        <f>IF(AE63="","",VLOOKUP(AE63,シフト記号表!$C$6:$L$47,10,FALSE))</f>
        <v/>
      </c>
      <c r="AF64" s="118" t="str">
        <f>IF(AF63="","",VLOOKUP(AF63,シフト記号表!$C$6:$L$47,10,FALSE))</f>
        <v/>
      </c>
      <c r="AG64" s="118" t="str">
        <f>IF(AG63="","",VLOOKUP(AG63,シフト記号表!$C$6:$L$47,10,FALSE))</f>
        <v/>
      </c>
      <c r="AH64" s="118" t="str">
        <f>IF(AH63="","",VLOOKUP(AH63,シフト記号表!$C$6:$L$47,10,FALSE))</f>
        <v/>
      </c>
      <c r="AI64" s="118" t="str">
        <f>IF(AI63="","",VLOOKUP(AI63,シフト記号表!$C$6:$L$47,10,FALSE))</f>
        <v/>
      </c>
      <c r="AJ64" s="119" t="str">
        <f>IF(AJ63="","",VLOOKUP(AJ63,シフト記号表!$C$6:$L$47,10,FALSE))</f>
        <v/>
      </c>
      <c r="AK64" s="117" t="str">
        <f>IF(AK63="","",VLOOKUP(AK63,シフト記号表!$C$6:$L$47,10,FALSE))</f>
        <v/>
      </c>
      <c r="AL64" s="118" t="str">
        <f>IF(AL63="","",VLOOKUP(AL63,シフト記号表!$C$6:$L$47,10,FALSE))</f>
        <v/>
      </c>
      <c r="AM64" s="118" t="str">
        <f>IF(AM63="","",VLOOKUP(AM63,シフト記号表!$C$6:$L$47,10,FALSE))</f>
        <v/>
      </c>
      <c r="AN64" s="118" t="str">
        <f>IF(AN63="","",VLOOKUP(AN63,シフト記号表!$C$6:$L$47,10,FALSE))</f>
        <v/>
      </c>
      <c r="AO64" s="118" t="str">
        <f>IF(AO63="","",VLOOKUP(AO63,シフト記号表!$C$6:$L$47,10,FALSE))</f>
        <v/>
      </c>
      <c r="AP64" s="118" t="str">
        <f>IF(AP63="","",VLOOKUP(AP63,シフト記号表!$C$6:$L$47,10,FALSE))</f>
        <v/>
      </c>
      <c r="AQ64" s="119" t="str">
        <f>IF(AQ63="","",VLOOKUP(AQ63,シフト記号表!$C$6:$L$47,10,FALSE))</f>
        <v/>
      </c>
      <c r="AR64" s="117" t="str">
        <f>IF(AR63="","",VLOOKUP(AR63,シフト記号表!$C$6:$L$47,10,FALSE))</f>
        <v/>
      </c>
      <c r="AS64" s="118" t="str">
        <f>IF(AS63="","",VLOOKUP(AS63,シフト記号表!$C$6:$L$47,10,FALSE))</f>
        <v/>
      </c>
      <c r="AT64" s="118" t="str">
        <f>IF(AT63="","",VLOOKUP(AT63,シフト記号表!$C$6:$L$47,10,FALSE))</f>
        <v/>
      </c>
      <c r="AU64" s="118" t="str">
        <f>IF(AU63="","",VLOOKUP(AU63,シフト記号表!$C$6:$L$47,10,FALSE))</f>
        <v/>
      </c>
      <c r="AV64" s="118" t="str">
        <f>IF(AV63="","",VLOOKUP(AV63,シフト記号表!$C$6:$L$47,10,FALSE))</f>
        <v/>
      </c>
      <c r="AW64" s="118" t="str">
        <f>IF(AW63="","",VLOOKUP(AW63,シフト記号表!$C$6:$L$47,10,FALSE))</f>
        <v/>
      </c>
      <c r="AX64" s="119" t="str">
        <f>IF(AX63="","",VLOOKUP(AX63,シフト記号表!$C$6:$L$47,10,FALSE))</f>
        <v/>
      </c>
      <c r="AY64" s="117" t="str">
        <f>IF(AY63="","",VLOOKUP(AY63,シフト記号表!$C$6:$L$47,10,FALSE))</f>
        <v/>
      </c>
      <c r="AZ64" s="118" t="str">
        <f>IF(AZ63="","",VLOOKUP(AZ63,シフト記号表!$C$6:$L$47,10,FALSE))</f>
        <v/>
      </c>
      <c r="BA64" s="118" t="str">
        <f>IF(BA63="","",VLOOKUP(BA63,シフト記号表!$C$6:$L$47,10,FALSE))</f>
        <v/>
      </c>
      <c r="BB64" s="208">
        <f>IF($BE$3="４週",SUM(W64:AX64),IF($BE$3="暦月",SUM(W64:BA64),""))</f>
        <v>0</v>
      </c>
      <c r="BC64" s="209"/>
      <c r="BD64" s="210">
        <f>IF($BE$3="４週",BB64/4,IF($BE$3="暦月",(BB64/($BE$8/7)),""))</f>
        <v>0</v>
      </c>
      <c r="BE64" s="209"/>
      <c r="BF64" s="205"/>
      <c r="BG64" s="206"/>
      <c r="BH64" s="206"/>
      <c r="BI64" s="206"/>
      <c r="BJ64" s="207"/>
    </row>
    <row r="65" spans="2:62" ht="20.25" customHeight="1" x14ac:dyDescent="0.4">
      <c r="B65" s="211">
        <f>B63+1</f>
        <v>26</v>
      </c>
      <c r="C65" s="213"/>
      <c r="D65" s="214"/>
      <c r="E65" s="112"/>
      <c r="F65" s="113"/>
      <c r="G65" s="112"/>
      <c r="H65" s="113"/>
      <c r="I65" s="217"/>
      <c r="J65" s="218"/>
      <c r="K65" s="221"/>
      <c r="L65" s="222"/>
      <c r="M65" s="222"/>
      <c r="N65" s="214"/>
      <c r="O65" s="195"/>
      <c r="P65" s="196"/>
      <c r="Q65" s="196"/>
      <c r="R65" s="196"/>
      <c r="S65" s="197"/>
      <c r="T65" s="130"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98"/>
      <c r="BC65" s="199"/>
      <c r="BD65" s="200"/>
      <c r="BE65" s="201"/>
      <c r="BF65" s="202"/>
      <c r="BG65" s="203"/>
      <c r="BH65" s="203"/>
      <c r="BI65" s="203"/>
      <c r="BJ65" s="204"/>
    </row>
    <row r="66" spans="2:62" ht="20.25" customHeight="1" x14ac:dyDescent="0.4">
      <c r="B66" s="212"/>
      <c r="C66" s="215"/>
      <c r="D66" s="216"/>
      <c r="E66" s="112"/>
      <c r="F66" s="113">
        <f>C65</f>
        <v>0</v>
      </c>
      <c r="G66" s="112"/>
      <c r="H66" s="113">
        <f>I65</f>
        <v>0</v>
      </c>
      <c r="I66" s="219"/>
      <c r="J66" s="220"/>
      <c r="K66" s="223"/>
      <c r="L66" s="224"/>
      <c r="M66" s="224"/>
      <c r="N66" s="216"/>
      <c r="O66" s="195"/>
      <c r="P66" s="196"/>
      <c r="Q66" s="196"/>
      <c r="R66" s="196"/>
      <c r="S66" s="197"/>
      <c r="T66" s="131" t="s">
        <v>124</v>
      </c>
      <c r="U66" s="95"/>
      <c r="V66" s="132"/>
      <c r="W66" s="117" t="str">
        <f>IF(W65="","",VLOOKUP(W65,シフト記号表!$C$6:$L$47,10,FALSE))</f>
        <v/>
      </c>
      <c r="X66" s="118" t="str">
        <f>IF(X65="","",VLOOKUP(X65,シフト記号表!$C$6:$L$47,10,FALSE))</f>
        <v/>
      </c>
      <c r="Y66" s="118" t="str">
        <f>IF(Y65="","",VLOOKUP(Y65,シフト記号表!$C$6:$L$47,10,FALSE))</f>
        <v/>
      </c>
      <c r="Z66" s="118" t="str">
        <f>IF(Z65="","",VLOOKUP(Z65,シフト記号表!$C$6:$L$47,10,FALSE))</f>
        <v/>
      </c>
      <c r="AA66" s="118" t="str">
        <f>IF(AA65="","",VLOOKUP(AA65,シフト記号表!$C$6:$L$47,10,FALSE))</f>
        <v/>
      </c>
      <c r="AB66" s="118" t="str">
        <f>IF(AB65="","",VLOOKUP(AB65,シフト記号表!$C$6:$L$47,10,FALSE))</f>
        <v/>
      </c>
      <c r="AC66" s="119" t="str">
        <f>IF(AC65="","",VLOOKUP(AC65,シフト記号表!$C$6:$L$47,10,FALSE))</f>
        <v/>
      </c>
      <c r="AD66" s="117" t="str">
        <f>IF(AD65="","",VLOOKUP(AD65,シフト記号表!$C$6:$L$47,10,FALSE))</f>
        <v/>
      </c>
      <c r="AE66" s="118" t="str">
        <f>IF(AE65="","",VLOOKUP(AE65,シフト記号表!$C$6:$L$47,10,FALSE))</f>
        <v/>
      </c>
      <c r="AF66" s="118" t="str">
        <f>IF(AF65="","",VLOOKUP(AF65,シフト記号表!$C$6:$L$47,10,FALSE))</f>
        <v/>
      </c>
      <c r="AG66" s="118" t="str">
        <f>IF(AG65="","",VLOOKUP(AG65,シフト記号表!$C$6:$L$47,10,FALSE))</f>
        <v/>
      </c>
      <c r="AH66" s="118" t="str">
        <f>IF(AH65="","",VLOOKUP(AH65,シフト記号表!$C$6:$L$47,10,FALSE))</f>
        <v/>
      </c>
      <c r="AI66" s="118" t="str">
        <f>IF(AI65="","",VLOOKUP(AI65,シフト記号表!$C$6:$L$47,10,FALSE))</f>
        <v/>
      </c>
      <c r="AJ66" s="119" t="str">
        <f>IF(AJ65="","",VLOOKUP(AJ65,シフト記号表!$C$6:$L$47,10,FALSE))</f>
        <v/>
      </c>
      <c r="AK66" s="117" t="str">
        <f>IF(AK65="","",VLOOKUP(AK65,シフト記号表!$C$6:$L$47,10,FALSE))</f>
        <v/>
      </c>
      <c r="AL66" s="118" t="str">
        <f>IF(AL65="","",VLOOKUP(AL65,シフト記号表!$C$6:$L$47,10,FALSE))</f>
        <v/>
      </c>
      <c r="AM66" s="118" t="str">
        <f>IF(AM65="","",VLOOKUP(AM65,シフト記号表!$C$6:$L$47,10,FALSE))</f>
        <v/>
      </c>
      <c r="AN66" s="118" t="str">
        <f>IF(AN65="","",VLOOKUP(AN65,シフト記号表!$C$6:$L$47,10,FALSE))</f>
        <v/>
      </c>
      <c r="AO66" s="118" t="str">
        <f>IF(AO65="","",VLOOKUP(AO65,シフト記号表!$C$6:$L$47,10,FALSE))</f>
        <v/>
      </c>
      <c r="AP66" s="118" t="str">
        <f>IF(AP65="","",VLOOKUP(AP65,シフト記号表!$C$6:$L$47,10,FALSE))</f>
        <v/>
      </c>
      <c r="AQ66" s="119" t="str">
        <f>IF(AQ65="","",VLOOKUP(AQ65,シフト記号表!$C$6:$L$47,10,FALSE))</f>
        <v/>
      </c>
      <c r="AR66" s="117" t="str">
        <f>IF(AR65="","",VLOOKUP(AR65,シフト記号表!$C$6:$L$47,10,FALSE))</f>
        <v/>
      </c>
      <c r="AS66" s="118" t="str">
        <f>IF(AS65="","",VLOOKUP(AS65,シフト記号表!$C$6:$L$47,10,FALSE))</f>
        <v/>
      </c>
      <c r="AT66" s="118" t="str">
        <f>IF(AT65="","",VLOOKUP(AT65,シフト記号表!$C$6:$L$47,10,FALSE))</f>
        <v/>
      </c>
      <c r="AU66" s="118" t="str">
        <f>IF(AU65="","",VLOOKUP(AU65,シフト記号表!$C$6:$L$47,10,FALSE))</f>
        <v/>
      </c>
      <c r="AV66" s="118" t="str">
        <f>IF(AV65="","",VLOOKUP(AV65,シフト記号表!$C$6:$L$47,10,FALSE))</f>
        <v/>
      </c>
      <c r="AW66" s="118" t="str">
        <f>IF(AW65="","",VLOOKUP(AW65,シフト記号表!$C$6:$L$47,10,FALSE))</f>
        <v/>
      </c>
      <c r="AX66" s="119" t="str">
        <f>IF(AX65="","",VLOOKUP(AX65,シフト記号表!$C$6:$L$47,10,FALSE))</f>
        <v/>
      </c>
      <c r="AY66" s="117" t="str">
        <f>IF(AY65="","",VLOOKUP(AY65,シフト記号表!$C$6:$L$47,10,FALSE))</f>
        <v/>
      </c>
      <c r="AZ66" s="118" t="str">
        <f>IF(AZ65="","",VLOOKUP(AZ65,シフト記号表!$C$6:$L$47,10,FALSE))</f>
        <v/>
      </c>
      <c r="BA66" s="118" t="str">
        <f>IF(BA65="","",VLOOKUP(BA65,シフト記号表!$C$6:$L$47,10,FALSE))</f>
        <v/>
      </c>
      <c r="BB66" s="208">
        <f>IF($BE$3="４週",SUM(W66:AX66),IF($BE$3="暦月",SUM(W66:BA66),""))</f>
        <v>0</v>
      </c>
      <c r="BC66" s="209"/>
      <c r="BD66" s="210">
        <f>IF($BE$3="４週",BB66/4,IF($BE$3="暦月",(BB66/($BE$8/7)),""))</f>
        <v>0</v>
      </c>
      <c r="BE66" s="209"/>
      <c r="BF66" s="205"/>
      <c r="BG66" s="206"/>
      <c r="BH66" s="206"/>
      <c r="BI66" s="206"/>
      <c r="BJ66" s="207"/>
    </row>
    <row r="67" spans="2:62" ht="20.25" customHeight="1" x14ac:dyDescent="0.4">
      <c r="B67" s="211">
        <f>B65+1</f>
        <v>27</v>
      </c>
      <c r="C67" s="213"/>
      <c r="D67" s="214"/>
      <c r="E67" s="112"/>
      <c r="F67" s="113"/>
      <c r="G67" s="112"/>
      <c r="H67" s="113"/>
      <c r="I67" s="217"/>
      <c r="J67" s="218"/>
      <c r="K67" s="221"/>
      <c r="L67" s="222"/>
      <c r="M67" s="222"/>
      <c r="N67" s="214"/>
      <c r="O67" s="195"/>
      <c r="P67" s="196"/>
      <c r="Q67" s="196"/>
      <c r="R67" s="196"/>
      <c r="S67" s="197"/>
      <c r="T67" s="130"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98"/>
      <c r="BC67" s="199"/>
      <c r="BD67" s="200"/>
      <c r="BE67" s="201"/>
      <c r="BF67" s="202"/>
      <c r="BG67" s="203"/>
      <c r="BH67" s="203"/>
      <c r="BI67" s="203"/>
      <c r="BJ67" s="204"/>
    </row>
    <row r="68" spans="2:62" ht="20.25" customHeight="1" x14ac:dyDescent="0.4">
      <c r="B68" s="212"/>
      <c r="C68" s="215"/>
      <c r="D68" s="216"/>
      <c r="E68" s="112"/>
      <c r="F68" s="113">
        <f>C67</f>
        <v>0</v>
      </c>
      <c r="G68" s="112"/>
      <c r="H68" s="113">
        <f>I67</f>
        <v>0</v>
      </c>
      <c r="I68" s="219"/>
      <c r="J68" s="220"/>
      <c r="K68" s="223"/>
      <c r="L68" s="224"/>
      <c r="M68" s="224"/>
      <c r="N68" s="216"/>
      <c r="O68" s="195"/>
      <c r="P68" s="196"/>
      <c r="Q68" s="196"/>
      <c r="R68" s="196"/>
      <c r="S68" s="197"/>
      <c r="T68" s="131" t="s">
        <v>124</v>
      </c>
      <c r="U68" s="95"/>
      <c r="V68" s="132"/>
      <c r="W68" s="117" t="str">
        <f>IF(W67="","",VLOOKUP(W67,シフト記号表!$C$6:$L$47,10,FALSE))</f>
        <v/>
      </c>
      <c r="X68" s="118" t="str">
        <f>IF(X67="","",VLOOKUP(X67,シフト記号表!$C$6:$L$47,10,FALSE))</f>
        <v/>
      </c>
      <c r="Y68" s="118" t="str">
        <f>IF(Y67="","",VLOOKUP(Y67,シフト記号表!$C$6:$L$47,10,FALSE))</f>
        <v/>
      </c>
      <c r="Z68" s="118" t="str">
        <f>IF(Z67="","",VLOOKUP(Z67,シフト記号表!$C$6:$L$47,10,FALSE))</f>
        <v/>
      </c>
      <c r="AA68" s="118" t="str">
        <f>IF(AA67="","",VLOOKUP(AA67,シフト記号表!$C$6:$L$47,10,FALSE))</f>
        <v/>
      </c>
      <c r="AB68" s="118" t="str">
        <f>IF(AB67="","",VLOOKUP(AB67,シフト記号表!$C$6:$L$47,10,FALSE))</f>
        <v/>
      </c>
      <c r="AC68" s="119" t="str">
        <f>IF(AC67="","",VLOOKUP(AC67,シフト記号表!$C$6:$L$47,10,FALSE))</f>
        <v/>
      </c>
      <c r="AD68" s="117" t="str">
        <f>IF(AD67="","",VLOOKUP(AD67,シフト記号表!$C$6:$L$47,10,FALSE))</f>
        <v/>
      </c>
      <c r="AE68" s="118" t="str">
        <f>IF(AE67="","",VLOOKUP(AE67,シフト記号表!$C$6:$L$47,10,FALSE))</f>
        <v/>
      </c>
      <c r="AF68" s="118" t="str">
        <f>IF(AF67="","",VLOOKUP(AF67,シフト記号表!$C$6:$L$47,10,FALSE))</f>
        <v/>
      </c>
      <c r="AG68" s="118" t="str">
        <f>IF(AG67="","",VLOOKUP(AG67,シフト記号表!$C$6:$L$47,10,FALSE))</f>
        <v/>
      </c>
      <c r="AH68" s="118" t="str">
        <f>IF(AH67="","",VLOOKUP(AH67,シフト記号表!$C$6:$L$47,10,FALSE))</f>
        <v/>
      </c>
      <c r="AI68" s="118" t="str">
        <f>IF(AI67="","",VLOOKUP(AI67,シフト記号表!$C$6:$L$47,10,FALSE))</f>
        <v/>
      </c>
      <c r="AJ68" s="119" t="str">
        <f>IF(AJ67="","",VLOOKUP(AJ67,シフト記号表!$C$6:$L$47,10,FALSE))</f>
        <v/>
      </c>
      <c r="AK68" s="117" t="str">
        <f>IF(AK67="","",VLOOKUP(AK67,シフト記号表!$C$6:$L$47,10,FALSE))</f>
        <v/>
      </c>
      <c r="AL68" s="118" t="str">
        <f>IF(AL67="","",VLOOKUP(AL67,シフト記号表!$C$6:$L$47,10,FALSE))</f>
        <v/>
      </c>
      <c r="AM68" s="118" t="str">
        <f>IF(AM67="","",VLOOKUP(AM67,シフト記号表!$C$6:$L$47,10,FALSE))</f>
        <v/>
      </c>
      <c r="AN68" s="118" t="str">
        <f>IF(AN67="","",VLOOKUP(AN67,シフト記号表!$C$6:$L$47,10,FALSE))</f>
        <v/>
      </c>
      <c r="AO68" s="118" t="str">
        <f>IF(AO67="","",VLOOKUP(AO67,シフト記号表!$C$6:$L$47,10,FALSE))</f>
        <v/>
      </c>
      <c r="AP68" s="118" t="str">
        <f>IF(AP67="","",VLOOKUP(AP67,シフト記号表!$C$6:$L$47,10,FALSE))</f>
        <v/>
      </c>
      <c r="AQ68" s="119" t="str">
        <f>IF(AQ67="","",VLOOKUP(AQ67,シフト記号表!$C$6:$L$47,10,FALSE))</f>
        <v/>
      </c>
      <c r="AR68" s="117" t="str">
        <f>IF(AR67="","",VLOOKUP(AR67,シフト記号表!$C$6:$L$47,10,FALSE))</f>
        <v/>
      </c>
      <c r="AS68" s="118" t="str">
        <f>IF(AS67="","",VLOOKUP(AS67,シフト記号表!$C$6:$L$47,10,FALSE))</f>
        <v/>
      </c>
      <c r="AT68" s="118" t="str">
        <f>IF(AT67="","",VLOOKUP(AT67,シフト記号表!$C$6:$L$47,10,FALSE))</f>
        <v/>
      </c>
      <c r="AU68" s="118" t="str">
        <f>IF(AU67="","",VLOOKUP(AU67,シフト記号表!$C$6:$L$47,10,FALSE))</f>
        <v/>
      </c>
      <c r="AV68" s="118" t="str">
        <f>IF(AV67="","",VLOOKUP(AV67,シフト記号表!$C$6:$L$47,10,FALSE))</f>
        <v/>
      </c>
      <c r="AW68" s="118" t="str">
        <f>IF(AW67="","",VLOOKUP(AW67,シフト記号表!$C$6:$L$47,10,FALSE))</f>
        <v/>
      </c>
      <c r="AX68" s="119" t="str">
        <f>IF(AX67="","",VLOOKUP(AX67,シフト記号表!$C$6:$L$47,10,FALSE))</f>
        <v/>
      </c>
      <c r="AY68" s="117" t="str">
        <f>IF(AY67="","",VLOOKUP(AY67,シフト記号表!$C$6:$L$47,10,FALSE))</f>
        <v/>
      </c>
      <c r="AZ68" s="118" t="str">
        <f>IF(AZ67="","",VLOOKUP(AZ67,シフト記号表!$C$6:$L$47,10,FALSE))</f>
        <v/>
      </c>
      <c r="BA68" s="118" t="str">
        <f>IF(BA67="","",VLOOKUP(BA67,シフト記号表!$C$6:$L$47,10,FALSE))</f>
        <v/>
      </c>
      <c r="BB68" s="208">
        <f>IF($BE$3="４週",SUM(W68:AX68),IF($BE$3="暦月",SUM(W68:BA68),""))</f>
        <v>0</v>
      </c>
      <c r="BC68" s="209"/>
      <c r="BD68" s="210">
        <f>IF($BE$3="４週",BB68/4,IF($BE$3="暦月",(BB68/($BE$8/7)),""))</f>
        <v>0</v>
      </c>
      <c r="BE68" s="209"/>
      <c r="BF68" s="205"/>
      <c r="BG68" s="206"/>
      <c r="BH68" s="206"/>
      <c r="BI68" s="206"/>
      <c r="BJ68" s="207"/>
    </row>
    <row r="69" spans="2:62" ht="20.25" customHeight="1" x14ac:dyDescent="0.4">
      <c r="B69" s="211">
        <f>B67+1</f>
        <v>28</v>
      </c>
      <c r="C69" s="213"/>
      <c r="D69" s="214"/>
      <c r="E69" s="112"/>
      <c r="F69" s="113"/>
      <c r="G69" s="112"/>
      <c r="H69" s="113"/>
      <c r="I69" s="217"/>
      <c r="J69" s="218"/>
      <c r="K69" s="221"/>
      <c r="L69" s="222"/>
      <c r="M69" s="222"/>
      <c r="N69" s="214"/>
      <c r="O69" s="195"/>
      <c r="P69" s="196"/>
      <c r="Q69" s="196"/>
      <c r="R69" s="196"/>
      <c r="S69" s="197"/>
      <c r="T69" s="130"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98"/>
      <c r="BC69" s="199"/>
      <c r="BD69" s="200"/>
      <c r="BE69" s="201"/>
      <c r="BF69" s="202"/>
      <c r="BG69" s="203"/>
      <c r="BH69" s="203"/>
      <c r="BI69" s="203"/>
      <c r="BJ69" s="204"/>
    </row>
    <row r="70" spans="2:62" ht="20.25" customHeight="1" x14ac:dyDescent="0.4">
      <c r="B70" s="212"/>
      <c r="C70" s="215"/>
      <c r="D70" s="216"/>
      <c r="E70" s="112"/>
      <c r="F70" s="113">
        <f>C69</f>
        <v>0</v>
      </c>
      <c r="G70" s="112"/>
      <c r="H70" s="113">
        <f>I69</f>
        <v>0</v>
      </c>
      <c r="I70" s="219"/>
      <c r="J70" s="220"/>
      <c r="K70" s="223"/>
      <c r="L70" s="224"/>
      <c r="M70" s="224"/>
      <c r="N70" s="216"/>
      <c r="O70" s="195"/>
      <c r="P70" s="196"/>
      <c r="Q70" s="196"/>
      <c r="R70" s="196"/>
      <c r="S70" s="197"/>
      <c r="T70" s="131" t="s">
        <v>124</v>
      </c>
      <c r="U70" s="95"/>
      <c r="V70" s="132"/>
      <c r="W70" s="117" t="str">
        <f>IF(W69="","",VLOOKUP(W69,シフト記号表!$C$6:$L$47,10,FALSE))</f>
        <v/>
      </c>
      <c r="X70" s="118" t="str">
        <f>IF(X69="","",VLOOKUP(X69,シフト記号表!$C$6:$L$47,10,FALSE))</f>
        <v/>
      </c>
      <c r="Y70" s="118" t="str">
        <f>IF(Y69="","",VLOOKUP(Y69,シフト記号表!$C$6:$L$47,10,FALSE))</f>
        <v/>
      </c>
      <c r="Z70" s="118" t="str">
        <f>IF(Z69="","",VLOOKUP(Z69,シフト記号表!$C$6:$L$47,10,FALSE))</f>
        <v/>
      </c>
      <c r="AA70" s="118" t="str">
        <f>IF(AA69="","",VLOOKUP(AA69,シフト記号表!$C$6:$L$47,10,FALSE))</f>
        <v/>
      </c>
      <c r="AB70" s="118" t="str">
        <f>IF(AB69="","",VLOOKUP(AB69,シフト記号表!$C$6:$L$47,10,FALSE))</f>
        <v/>
      </c>
      <c r="AC70" s="119" t="str">
        <f>IF(AC69="","",VLOOKUP(AC69,シフト記号表!$C$6:$L$47,10,FALSE))</f>
        <v/>
      </c>
      <c r="AD70" s="117" t="str">
        <f>IF(AD69="","",VLOOKUP(AD69,シフト記号表!$C$6:$L$47,10,FALSE))</f>
        <v/>
      </c>
      <c r="AE70" s="118" t="str">
        <f>IF(AE69="","",VLOOKUP(AE69,シフト記号表!$C$6:$L$47,10,FALSE))</f>
        <v/>
      </c>
      <c r="AF70" s="118" t="str">
        <f>IF(AF69="","",VLOOKUP(AF69,シフト記号表!$C$6:$L$47,10,FALSE))</f>
        <v/>
      </c>
      <c r="AG70" s="118" t="str">
        <f>IF(AG69="","",VLOOKUP(AG69,シフト記号表!$C$6:$L$47,10,FALSE))</f>
        <v/>
      </c>
      <c r="AH70" s="118" t="str">
        <f>IF(AH69="","",VLOOKUP(AH69,シフト記号表!$C$6:$L$47,10,FALSE))</f>
        <v/>
      </c>
      <c r="AI70" s="118" t="str">
        <f>IF(AI69="","",VLOOKUP(AI69,シフト記号表!$C$6:$L$47,10,FALSE))</f>
        <v/>
      </c>
      <c r="AJ70" s="119" t="str">
        <f>IF(AJ69="","",VLOOKUP(AJ69,シフト記号表!$C$6:$L$47,10,FALSE))</f>
        <v/>
      </c>
      <c r="AK70" s="117" t="str">
        <f>IF(AK69="","",VLOOKUP(AK69,シフト記号表!$C$6:$L$47,10,FALSE))</f>
        <v/>
      </c>
      <c r="AL70" s="118" t="str">
        <f>IF(AL69="","",VLOOKUP(AL69,シフト記号表!$C$6:$L$47,10,FALSE))</f>
        <v/>
      </c>
      <c r="AM70" s="118" t="str">
        <f>IF(AM69="","",VLOOKUP(AM69,シフト記号表!$C$6:$L$47,10,FALSE))</f>
        <v/>
      </c>
      <c r="AN70" s="118" t="str">
        <f>IF(AN69="","",VLOOKUP(AN69,シフト記号表!$C$6:$L$47,10,FALSE))</f>
        <v/>
      </c>
      <c r="AO70" s="118" t="str">
        <f>IF(AO69="","",VLOOKUP(AO69,シフト記号表!$C$6:$L$47,10,FALSE))</f>
        <v/>
      </c>
      <c r="AP70" s="118" t="str">
        <f>IF(AP69="","",VLOOKUP(AP69,シフト記号表!$C$6:$L$47,10,FALSE))</f>
        <v/>
      </c>
      <c r="AQ70" s="119" t="str">
        <f>IF(AQ69="","",VLOOKUP(AQ69,シフト記号表!$C$6:$L$47,10,FALSE))</f>
        <v/>
      </c>
      <c r="AR70" s="117" t="str">
        <f>IF(AR69="","",VLOOKUP(AR69,シフト記号表!$C$6:$L$47,10,FALSE))</f>
        <v/>
      </c>
      <c r="AS70" s="118" t="str">
        <f>IF(AS69="","",VLOOKUP(AS69,シフト記号表!$C$6:$L$47,10,FALSE))</f>
        <v/>
      </c>
      <c r="AT70" s="118" t="str">
        <f>IF(AT69="","",VLOOKUP(AT69,シフト記号表!$C$6:$L$47,10,FALSE))</f>
        <v/>
      </c>
      <c r="AU70" s="118" t="str">
        <f>IF(AU69="","",VLOOKUP(AU69,シフト記号表!$C$6:$L$47,10,FALSE))</f>
        <v/>
      </c>
      <c r="AV70" s="118" t="str">
        <f>IF(AV69="","",VLOOKUP(AV69,シフト記号表!$C$6:$L$47,10,FALSE))</f>
        <v/>
      </c>
      <c r="AW70" s="118" t="str">
        <f>IF(AW69="","",VLOOKUP(AW69,シフト記号表!$C$6:$L$47,10,FALSE))</f>
        <v/>
      </c>
      <c r="AX70" s="119" t="str">
        <f>IF(AX69="","",VLOOKUP(AX69,シフト記号表!$C$6:$L$47,10,FALSE))</f>
        <v/>
      </c>
      <c r="AY70" s="117" t="str">
        <f>IF(AY69="","",VLOOKUP(AY69,シフト記号表!$C$6:$L$47,10,FALSE))</f>
        <v/>
      </c>
      <c r="AZ70" s="118" t="str">
        <f>IF(AZ69="","",VLOOKUP(AZ69,シフト記号表!$C$6:$L$47,10,FALSE))</f>
        <v/>
      </c>
      <c r="BA70" s="118" t="str">
        <f>IF(BA69="","",VLOOKUP(BA69,シフト記号表!$C$6:$L$47,10,FALSE))</f>
        <v/>
      </c>
      <c r="BB70" s="208">
        <f>IF($BE$3="４週",SUM(W70:AX70),IF($BE$3="暦月",SUM(W70:BA70),""))</f>
        <v>0</v>
      </c>
      <c r="BC70" s="209"/>
      <c r="BD70" s="210">
        <f>IF($BE$3="４週",BB70/4,IF($BE$3="暦月",(BB70/($BE$8/7)),""))</f>
        <v>0</v>
      </c>
      <c r="BE70" s="209"/>
      <c r="BF70" s="205"/>
      <c r="BG70" s="206"/>
      <c r="BH70" s="206"/>
      <c r="BI70" s="206"/>
      <c r="BJ70" s="207"/>
    </row>
    <row r="71" spans="2:62" ht="20.25" customHeight="1" x14ac:dyDescent="0.4">
      <c r="B71" s="211">
        <f>B69+1</f>
        <v>29</v>
      </c>
      <c r="C71" s="213"/>
      <c r="D71" s="214"/>
      <c r="E71" s="112"/>
      <c r="F71" s="113"/>
      <c r="G71" s="112"/>
      <c r="H71" s="113"/>
      <c r="I71" s="217"/>
      <c r="J71" s="218"/>
      <c r="K71" s="221"/>
      <c r="L71" s="222"/>
      <c r="M71" s="222"/>
      <c r="N71" s="214"/>
      <c r="O71" s="195"/>
      <c r="P71" s="196"/>
      <c r="Q71" s="196"/>
      <c r="R71" s="196"/>
      <c r="S71" s="197"/>
      <c r="T71" s="130"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98"/>
      <c r="BC71" s="199"/>
      <c r="BD71" s="200"/>
      <c r="BE71" s="201"/>
      <c r="BF71" s="202"/>
      <c r="BG71" s="203"/>
      <c r="BH71" s="203"/>
      <c r="BI71" s="203"/>
      <c r="BJ71" s="204"/>
    </row>
    <row r="72" spans="2:62" ht="20.25" customHeight="1" x14ac:dyDescent="0.4">
      <c r="B72" s="212"/>
      <c r="C72" s="263"/>
      <c r="D72" s="264"/>
      <c r="E72" s="141"/>
      <c r="F72" s="142">
        <f>C71</f>
        <v>0</v>
      </c>
      <c r="G72" s="141"/>
      <c r="H72" s="142">
        <f>I71</f>
        <v>0</v>
      </c>
      <c r="I72" s="265"/>
      <c r="J72" s="266"/>
      <c r="K72" s="267"/>
      <c r="L72" s="268"/>
      <c r="M72" s="268"/>
      <c r="N72" s="264"/>
      <c r="O72" s="195"/>
      <c r="P72" s="196"/>
      <c r="Q72" s="196"/>
      <c r="R72" s="196"/>
      <c r="S72" s="197"/>
      <c r="T72" s="131" t="s">
        <v>124</v>
      </c>
      <c r="U72" s="95"/>
      <c r="V72" s="132"/>
      <c r="W72" s="117" t="str">
        <f>IF(W71="","",VLOOKUP(W71,シフト記号表!$C$6:$L$47,10,FALSE))</f>
        <v/>
      </c>
      <c r="X72" s="118" t="str">
        <f>IF(X71="","",VLOOKUP(X71,シフト記号表!$C$6:$L$47,10,FALSE))</f>
        <v/>
      </c>
      <c r="Y72" s="118" t="str">
        <f>IF(Y71="","",VLOOKUP(Y71,シフト記号表!$C$6:$L$47,10,FALSE))</f>
        <v/>
      </c>
      <c r="Z72" s="118" t="str">
        <f>IF(Z71="","",VLOOKUP(Z71,シフト記号表!$C$6:$L$47,10,FALSE))</f>
        <v/>
      </c>
      <c r="AA72" s="118" t="str">
        <f>IF(AA71="","",VLOOKUP(AA71,シフト記号表!$C$6:$L$47,10,FALSE))</f>
        <v/>
      </c>
      <c r="AB72" s="118" t="str">
        <f>IF(AB71="","",VLOOKUP(AB71,シフト記号表!$C$6:$L$47,10,FALSE))</f>
        <v/>
      </c>
      <c r="AC72" s="119" t="str">
        <f>IF(AC71="","",VLOOKUP(AC71,シフト記号表!$C$6:$L$47,10,FALSE))</f>
        <v/>
      </c>
      <c r="AD72" s="117" t="str">
        <f>IF(AD71="","",VLOOKUP(AD71,シフト記号表!$C$6:$L$47,10,FALSE))</f>
        <v/>
      </c>
      <c r="AE72" s="118" t="str">
        <f>IF(AE71="","",VLOOKUP(AE71,シフト記号表!$C$6:$L$47,10,FALSE))</f>
        <v/>
      </c>
      <c r="AF72" s="118" t="str">
        <f>IF(AF71="","",VLOOKUP(AF71,シフト記号表!$C$6:$L$47,10,FALSE))</f>
        <v/>
      </c>
      <c r="AG72" s="118" t="str">
        <f>IF(AG71="","",VLOOKUP(AG71,シフト記号表!$C$6:$L$47,10,FALSE))</f>
        <v/>
      </c>
      <c r="AH72" s="118" t="str">
        <f>IF(AH71="","",VLOOKUP(AH71,シフト記号表!$C$6:$L$47,10,FALSE))</f>
        <v/>
      </c>
      <c r="AI72" s="118" t="str">
        <f>IF(AI71="","",VLOOKUP(AI71,シフト記号表!$C$6:$L$47,10,FALSE))</f>
        <v/>
      </c>
      <c r="AJ72" s="119" t="str">
        <f>IF(AJ71="","",VLOOKUP(AJ71,シフト記号表!$C$6:$L$47,10,FALSE))</f>
        <v/>
      </c>
      <c r="AK72" s="117" t="str">
        <f>IF(AK71="","",VLOOKUP(AK71,シフト記号表!$C$6:$L$47,10,FALSE))</f>
        <v/>
      </c>
      <c r="AL72" s="118" t="str">
        <f>IF(AL71="","",VLOOKUP(AL71,シフト記号表!$C$6:$L$47,10,FALSE))</f>
        <v/>
      </c>
      <c r="AM72" s="118" t="str">
        <f>IF(AM71="","",VLOOKUP(AM71,シフト記号表!$C$6:$L$47,10,FALSE))</f>
        <v/>
      </c>
      <c r="AN72" s="118" t="str">
        <f>IF(AN71="","",VLOOKUP(AN71,シフト記号表!$C$6:$L$47,10,FALSE))</f>
        <v/>
      </c>
      <c r="AO72" s="118" t="str">
        <f>IF(AO71="","",VLOOKUP(AO71,シフト記号表!$C$6:$L$47,10,FALSE))</f>
        <v/>
      </c>
      <c r="AP72" s="118" t="str">
        <f>IF(AP71="","",VLOOKUP(AP71,シフト記号表!$C$6:$L$47,10,FALSE))</f>
        <v/>
      </c>
      <c r="AQ72" s="119" t="str">
        <f>IF(AQ71="","",VLOOKUP(AQ71,シフト記号表!$C$6:$L$47,10,FALSE))</f>
        <v/>
      </c>
      <c r="AR72" s="117" t="str">
        <f>IF(AR71="","",VLOOKUP(AR71,シフト記号表!$C$6:$L$47,10,FALSE))</f>
        <v/>
      </c>
      <c r="AS72" s="118" t="str">
        <f>IF(AS71="","",VLOOKUP(AS71,シフト記号表!$C$6:$L$47,10,FALSE))</f>
        <v/>
      </c>
      <c r="AT72" s="118" t="str">
        <f>IF(AT71="","",VLOOKUP(AT71,シフト記号表!$C$6:$L$47,10,FALSE))</f>
        <v/>
      </c>
      <c r="AU72" s="118" t="str">
        <f>IF(AU71="","",VLOOKUP(AU71,シフト記号表!$C$6:$L$47,10,FALSE))</f>
        <v/>
      </c>
      <c r="AV72" s="118" t="str">
        <f>IF(AV71="","",VLOOKUP(AV71,シフト記号表!$C$6:$L$47,10,FALSE))</f>
        <v/>
      </c>
      <c r="AW72" s="118" t="str">
        <f>IF(AW71="","",VLOOKUP(AW71,シフト記号表!$C$6:$L$47,10,FALSE))</f>
        <v/>
      </c>
      <c r="AX72" s="119" t="str">
        <f>IF(AX71="","",VLOOKUP(AX71,シフト記号表!$C$6:$L$47,10,FALSE))</f>
        <v/>
      </c>
      <c r="AY72" s="117" t="str">
        <f>IF(AY71="","",VLOOKUP(AY71,シフト記号表!$C$6:$L$47,10,FALSE))</f>
        <v/>
      </c>
      <c r="AZ72" s="118" t="str">
        <f>IF(AZ71="","",VLOOKUP(AZ71,シフト記号表!$C$6:$L$47,10,FALSE))</f>
        <v/>
      </c>
      <c r="BA72" s="118" t="str">
        <f>IF(BA71="","",VLOOKUP(BA71,シフト記号表!$C$6:$L$47,10,FALSE))</f>
        <v/>
      </c>
      <c r="BB72" s="260">
        <f>IF($BE$3="４週",SUM(W72:AX72),IF($BE$3="暦月",SUM(W72:BA72),""))</f>
        <v>0</v>
      </c>
      <c r="BC72" s="261"/>
      <c r="BD72" s="262">
        <f>IF($BE$3="４週",BB72/4,IF($BE$3="暦月",(BB72/($BE$8/7)),""))</f>
        <v>0</v>
      </c>
      <c r="BE72" s="261"/>
      <c r="BF72" s="257"/>
      <c r="BG72" s="258"/>
      <c r="BH72" s="258"/>
      <c r="BI72" s="258"/>
      <c r="BJ72" s="259"/>
    </row>
    <row r="73" spans="2:62" ht="20.25" customHeight="1" x14ac:dyDescent="0.4">
      <c r="B73" s="211">
        <f>B71+1</f>
        <v>30</v>
      </c>
      <c r="C73" s="213"/>
      <c r="D73" s="214"/>
      <c r="E73" s="112"/>
      <c r="F73" s="113"/>
      <c r="G73" s="112"/>
      <c r="H73" s="113"/>
      <c r="I73" s="217"/>
      <c r="J73" s="218"/>
      <c r="K73" s="221"/>
      <c r="L73" s="222"/>
      <c r="M73" s="222"/>
      <c r="N73" s="214"/>
      <c r="O73" s="195"/>
      <c r="P73" s="196"/>
      <c r="Q73" s="196"/>
      <c r="R73" s="196"/>
      <c r="S73" s="197"/>
      <c r="T73" s="130"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98"/>
      <c r="BC73" s="199"/>
      <c r="BD73" s="200"/>
      <c r="BE73" s="201"/>
      <c r="BF73" s="202"/>
      <c r="BG73" s="203"/>
      <c r="BH73" s="203"/>
      <c r="BI73" s="203"/>
      <c r="BJ73" s="204"/>
    </row>
    <row r="74" spans="2:62" ht="20.25" customHeight="1" x14ac:dyDescent="0.4">
      <c r="B74" s="212"/>
      <c r="C74" s="263"/>
      <c r="D74" s="264"/>
      <c r="E74" s="141"/>
      <c r="F74" s="142">
        <f>C73</f>
        <v>0</v>
      </c>
      <c r="G74" s="141"/>
      <c r="H74" s="142">
        <f>I73</f>
        <v>0</v>
      </c>
      <c r="I74" s="265"/>
      <c r="J74" s="266"/>
      <c r="K74" s="267"/>
      <c r="L74" s="268"/>
      <c r="M74" s="268"/>
      <c r="N74" s="264"/>
      <c r="O74" s="195"/>
      <c r="P74" s="196"/>
      <c r="Q74" s="196"/>
      <c r="R74" s="196"/>
      <c r="S74" s="197"/>
      <c r="T74" s="131" t="s">
        <v>124</v>
      </c>
      <c r="U74" s="95"/>
      <c r="V74" s="132"/>
      <c r="W74" s="117" t="str">
        <f>IF(W73="","",VLOOKUP(W73,シフト記号表!$C$6:$L$47,10,FALSE))</f>
        <v/>
      </c>
      <c r="X74" s="118" t="str">
        <f>IF(X73="","",VLOOKUP(X73,シフト記号表!$C$6:$L$47,10,FALSE))</f>
        <v/>
      </c>
      <c r="Y74" s="118" t="str">
        <f>IF(Y73="","",VLOOKUP(Y73,シフト記号表!$C$6:$L$47,10,FALSE))</f>
        <v/>
      </c>
      <c r="Z74" s="118" t="str">
        <f>IF(Z73="","",VLOOKUP(Z73,シフト記号表!$C$6:$L$47,10,FALSE))</f>
        <v/>
      </c>
      <c r="AA74" s="118" t="str">
        <f>IF(AA73="","",VLOOKUP(AA73,シフト記号表!$C$6:$L$47,10,FALSE))</f>
        <v/>
      </c>
      <c r="AB74" s="118" t="str">
        <f>IF(AB73="","",VLOOKUP(AB73,シフト記号表!$C$6:$L$47,10,FALSE))</f>
        <v/>
      </c>
      <c r="AC74" s="119" t="str">
        <f>IF(AC73="","",VLOOKUP(AC73,シフト記号表!$C$6:$L$47,10,FALSE))</f>
        <v/>
      </c>
      <c r="AD74" s="117" t="str">
        <f>IF(AD73="","",VLOOKUP(AD73,シフト記号表!$C$6:$L$47,10,FALSE))</f>
        <v/>
      </c>
      <c r="AE74" s="118" t="str">
        <f>IF(AE73="","",VLOOKUP(AE73,シフト記号表!$C$6:$L$47,10,FALSE))</f>
        <v/>
      </c>
      <c r="AF74" s="118" t="str">
        <f>IF(AF73="","",VLOOKUP(AF73,シフト記号表!$C$6:$L$47,10,FALSE))</f>
        <v/>
      </c>
      <c r="AG74" s="118" t="str">
        <f>IF(AG73="","",VLOOKUP(AG73,シフト記号表!$C$6:$L$47,10,FALSE))</f>
        <v/>
      </c>
      <c r="AH74" s="118" t="str">
        <f>IF(AH73="","",VLOOKUP(AH73,シフト記号表!$C$6:$L$47,10,FALSE))</f>
        <v/>
      </c>
      <c r="AI74" s="118" t="str">
        <f>IF(AI73="","",VLOOKUP(AI73,シフト記号表!$C$6:$L$47,10,FALSE))</f>
        <v/>
      </c>
      <c r="AJ74" s="119" t="str">
        <f>IF(AJ73="","",VLOOKUP(AJ73,シフト記号表!$C$6:$L$47,10,FALSE))</f>
        <v/>
      </c>
      <c r="AK74" s="117" t="str">
        <f>IF(AK73="","",VLOOKUP(AK73,シフト記号表!$C$6:$L$47,10,FALSE))</f>
        <v/>
      </c>
      <c r="AL74" s="118" t="str">
        <f>IF(AL73="","",VLOOKUP(AL73,シフト記号表!$C$6:$L$47,10,FALSE))</f>
        <v/>
      </c>
      <c r="AM74" s="118" t="str">
        <f>IF(AM73="","",VLOOKUP(AM73,シフト記号表!$C$6:$L$47,10,FALSE))</f>
        <v/>
      </c>
      <c r="AN74" s="118" t="str">
        <f>IF(AN73="","",VLOOKUP(AN73,シフト記号表!$C$6:$L$47,10,FALSE))</f>
        <v/>
      </c>
      <c r="AO74" s="118" t="str">
        <f>IF(AO73="","",VLOOKUP(AO73,シフト記号表!$C$6:$L$47,10,FALSE))</f>
        <v/>
      </c>
      <c r="AP74" s="118" t="str">
        <f>IF(AP73="","",VLOOKUP(AP73,シフト記号表!$C$6:$L$47,10,FALSE))</f>
        <v/>
      </c>
      <c r="AQ74" s="119" t="str">
        <f>IF(AQ73="","",VLOOKUP(AQ73,シフト記号表!$C$6:$L$47,10,FALSE))</f>
        <v/>
      </c>
      <c r="AR74" s="117" t="str">
        <f>IF(AR73="","",VLOOKUP(AR73,シフト記号表!$C$6:$L$47,10,FALSE))</f>
        <v/>
      </c>
      <c r="AS74" s="118" t="str">
        <f>IF(AS73="","",VLOOKUP(AS73,シフト記号表!$C$6:$L$47,10,FALSE))</f>
        <v/>
      </c>
      <c r="AT74" s="118" t="str">
        <f>IF(AT73="","",VLOOKUP(AT73,シフト記号表!$C$6:$L$47,10,FALSE))</f>
        <v/>
      </c>
      <c r="AU74" s="118" t="str">
        <f>IF(AU73="","",VLOOKUP(AU73,シフト記号表!$C$6:$L$47,10,FALSE))</f>
        <v/>
      </c>
      <c r="AV74" s="118" t="str">
        <f>IF(AV73="","",VLOOKUP(AV73,シフト記号表!$C$6:$L$47,10,FALSE))</f>
        <v/>
      </c>
      <c r="AW74" s="118" t="str">
        <f>IF(AW73="","",VLOOKUP(AW73,シフト記号表!$C$6:$L$47,10,FALSE))</f>
        <v/>
      </c>
      <c r="AX74" s="119" t="str">
        <f>IF(AX73="","",VLOOKUP(AX73,シフト記号表!$C$6:$L$47,10,FALSE))</f>
        <v/>
      </c>
      <c r="AY74" s="117" t="str">
        <f>IF(AY73="","",VLOOKUP(AY73,シフト記号表!$C$6:$L$47,10,FALSE))</f>
        <v/>
      </c>
      <c r="AZ74" s="118" t="str">
        <f>IF(AZ73="","",VLOOKUP(AZ73,シフト記号表!$C$6:$L$47,10,FALSE))</f>
        <v/>
      </c>
      <c r="BA74" s="118"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31</v>
      </c>
      <c r="C75" s="213"/>
      <c r="D75" s="214"/>
      <c r="E75" s="112"/>
      <c r="F75" s="113"/>
      <c r="G75" s="112"/>
      <c r="H75" s="113"/>
      <c r="I75" s="217"/>
      <c r="J75" s="218"/>
      <c r="K75" s="221"/>
      <c r="L75" s="222"/>
      <c r="M75" s="222"/>
      <c r="N75" s="214"/>
      <c r="O75" s="195"/>
      <c r="P75" s="196"/>
      <c r="Q75" s="196"/>
      <c r="R75" s="196"/>
      <c r="S75" s="197"/>
      <c r="T75" s="130"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198"/>
      <c r="BC75" s="199"/>
      <c r="BD75" s="200"/>
      <c r="BE75" s="201"/>
      <c r="BF75" s="202"/>
      <c r="BG75" s="203"/>
      <c r="BH75" s="203"/>
      <c r="BI75" s="203"/>
      <c r="BJ75" s="204"/>
    </row>
    <row r="76" spans="2:62" ht="20.25" customHeight="1" x14ac:dyDescent="0.4">
      <c r="B76" s="212"/>
      <c r="C76" s="263"/>
      <c r="D76" s="264"/>
      <c r="E76" s="141"/>
      <c r="F76" s="142">
        <f>C75</f>
        <v>0</v>
      </c>
      <c r="G76" s="141"/>
      <c r="H76" s="142">
        <f>I75</f>
        <v>0</v>
      </c>
      <c r="I76" s="265"/>
      <c r="J76" s="266"/>
      <c r="K76" s="267"/>
      <c r="L76" s="268"/>
      <c r="M76" s="268"/>
      <c r="N76" s="264"/>
      <c r="O76" s="195"/>
      <c r="P76" s="196"/>
      <c r="Q76" s="196"/>
      <c r="R76" s="196"/>
      <c r="S76" s="197"/>
      <c r="T76" s="131" t="s">
        <v>124</v>
      </c>
      <c r="U76" s="95"/>
      <c r="V76" s="132"/>
      <c r="W76" s="117" t="str">
        <f>IF(W75="","",VLOOKUP(W75,シフト記号表!$C$6:$L$47,10,FALSE))</f>
        <v/>
      </c>
      <c r="X76" s="118" t="str">
        <f>IF(X75="","",VLOOKUP(X75,シフト記号表!$C$6:$L$47,10,FALSE))</f>
        <v/>
      </c>
      <c r="Y76" s="118" t="str">
        <f>IF(Y75="","",VLOOKUP(Y75,シフト記号表!$C$6:$L$47,10,FALSE))</f>
        <v/>
      </c>
      <c r="Z76" s="118" t="str">
        <f>IF(Z75="","",VLOOKUP(Z75,シフト記号表!$C$6:$L$47,10,FALSE))</f>
        <v/>
      </c>
      <c r="AA76" s="118" t="str">
        <f>IF(AA75="","",VLOOKUP(AA75,シフト記号表!$C$6:$L$47,10,FALSE))</f>
        <v/>
      </c>
      <c r="AB76" s="118" t="str">
        <f>IF(AB75="","",VLOOKUP(AB75,シフト記号表!$C$6:$L$47,10,FALSE))</f>
        <v/>
      </c>
      <c r="AC76" s="119" t="str">
        <f>IF(AC75="","",VLOOKUP(AC75,シフト記号表!$C$6:$L$47,10,FALSE))</f>
        <v/>
      </c>
      <c r="AD76" s="117" t="str">
        <f>IF(AD75="","",VLOOKUP(AD75,シフト記号表!$C$6:$L$47,10,FALSE))</f>
        <v/>
      </c>
      <c r="AE76" s="118" t="str">
        <f>IF(AE75="","",VLOOKUP(AE75,シフト記号表!$C$6:$L$47,10,FALSE))</f>
        <v/>
      </c>
      <c r="AF76" s="118" t="str">
        <f>IF(AF75="","",VLOOKUP(AF75,シフト記号表!$C$6:$L$47,10,FALSE))</f>
        <v/>
      </c>
      <c r="AG76" s="118" t="str">
        <f>IF(AG75="","",VLOOKUP(AG75,シフト記号表!$C$6:$L$47,10,FALSE))</f>
        <v/>
      </c>
      <c r="AH76" s="118" t="str">
        <f>IF(AH75="","",VLOOKUP(AH75,シフト記号表!$C$6:$L$47,10,FALSE))</f>
        <v/>
      </c>
      <c r="AI76" s="118" t="str">
        <f>IF(AI75="","",VLOOKUP(AI75,シフト記号表!$C$6:$L$47,10,FALSE))</f>
        <v/>
      </c>
      <c r="AJ76" s="119" t="str">
        <f>IF(AJ75="","",VLOOKUP(AJ75,シフト記号表!$C$6:$L$47,10,FALSE))</f>
        <v/>
      </c>
      <c r="AK76" s="117" t="str">
        <f>IF(AK75="","",VLOOKUP(AK75,シフト記号表!$C$6:$L$47,10,FALSE))</f>
        <v/>
      </c>
      <c r="AL76" s="118" t="str">
        <f>IF(AL75="","",VLOOKUP(AL75,シフト記号表!$C$6:$L$47,10,FALSE))</f>
        <v/>
      </c>
      <c r="AM76" s="118" t="str">
        <f>IF(AM75="","",VLOOKUP(AM75,シフト記号表!$C$6:$L$47,10,FALSE))</f>
        <v/>
      </c>
      <c r="AN76" s="118" t="str">
        <f>IF(AN75="","",VLOOKUP(AN75,シフト記号表!$C$6:$L$47,10,FALSE))</f>
        <v/>
      </c>
      <c r="AO76" s="118" t="str">
        <f>IF(AO75="","",VLOOKUP(AO75,シフト記号表!$C$6:$L$47,10,FALSE))</f>
        <v/>
      </c>
      <c r="AP76" s="118" t="str">
        <f>IF(AP75="","",VLOOKUP(AP75,シフト記号表!$C$6:$L$47,10,FALSE))</f>
        <v/>
      </c>
      <c r="AQ76" s="119" t="str">
        <f>IF(AQ75="","",VLOOKUP(AQ75,シフト記号表!$C$6:$L$47,10,FALSE))</f>
        <v/>
      </c>
      <c r="AR76" s="117" t="str">
        <f>IF(AR75="","",VLOOKUP(AR75,シフト記号表!$C$6:$L$47,10,FALSE))</f>
        <v/>
      </c>
      <c r="AS76" s="118" t="str">
        <f>IF(AS75="","",VLOOKUP(AS75,シフト記号表!$C$6:$L$47,10,FALSE))</f>
        <v/>
      </c>
      <c r="AT76" s="118" t="str">
        <f>IF(AT75="","",VLOOKUP(AT75,シフト記号表!$C$6:$L$47,10,FALSE))</f>
        <v/>
      </c>
      <c r="AU76" s="118" t="str">
        <f>IF(AU75="","",VLOOKUP(AU75,シフト記号表!$C$6:$L$47,10,FALSE))</f>
        <v/>
      </c>
      <c r="AV76" s="118" t="str">
        <f>IF(AV75="","",VLOOKUP(AV75,シフト記号表!$C$6:$L$47,10,FALSE))</f>
        <v/>
      </c>
      <c r="AW76" s="118" t="str">
        <f>IF(AW75="","",VLOOKUP(AW75,シフト記号表!$C$6:$L$47,10,FALSE))</f>
        <v/>
      </c>
      <c r="AX76" s="119" t="str">
        <f>IF(AX75="","",VLOOKUP(AX75,シフト記号表!$C$6:$L$47,10,FALSE))</f>
        <v/>
      </c>
      <c r="AY76" s="117" t="str">
        <f>IF(AY75="","",VLOOKUP(AY75,シフト記号表!$C$6:$L$47,10,FALSE))</f>
        <v/>
      </c>
      <c r="AZ76" s="118" t="str">
        <f>IF(AZ75="","",VLOOKUP(AZ75,シフト記号表!$C$6:$L$47,10,FALSE))</f>
        <v/>
      </c>
      <c r="BA76" s="118"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32</v>
      </c>
      <c r="C77" s="213"/>
      <c r="D77" s="214"/>
      <c r="E77" s="112"/>
      <c r="F77" s="113"/>
      <c r="G77" s="112"/>
      <c r="H77" s="113"/>
      <c r="I77" s="217"/>
      <c r="J77" s="218"/>
      <c r="K77" s="221"/>
      <c r="L77" s="222"/>
      <c r="M77" s="222"/>
      <c r="N77" s="214"/>
      <c r="O77" s="195"/>
      <c r="P77" s="196"/>
      <c r="Q77" s="196"/>
      <c r="R77" s="196"/>
      <c r="S77" s="197"/>
      <c r="T77" s="130"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198"/>
      <c r="BC77" s="199"/>
      <c r="BD77" s="200"/>
      <c r="BE77" s="201"/>
      <c r="BF77" s="202"/>
      <c r="BG77" s="203"/>
      <c r="BH77" s="203"/>
      <c r="BI77" s="203"/>
      <c r="BJ77" s="204"/>
    </row>
    <row r="78" spans="2:62" ht="20.25" customHeight="1" x14ac:dyDescent="0.4">
      <c r="B78" s="212"/>
      <c r="C78" s="263"/>
      <c r="D78" s="264"/>
      <c r="E78" s="141"/>
      <c r="F78" s="142">
        <f>C77</f>
        <v>0</v>
      </c>
      <c r="G78" s="141"/>
      <c r="H78" s="142">
        <f>I77</f>
        <v>0</v>
      </c>
      <c r="I78" s="265"/>
      <c r="J78" s="266"/>
      <c r="K78" s="267"/>
      <c r="L78" s="268"/>
      <c r="M78" s="268"/>
      <c r="N78" s="264"/>
      <c r="O78" s="195"/>
      <c r="P78" s="196"/>
      <c r="Q78" s="196"/>
      <c r="R78" s="196"/>
      <c r="S78" s="197"/>
      <c r="T78" s="131" t="s">
        <v>124</v>
      </c>
      <c r="U78" s="95"/>
      <c r="V78" s="132"/>
      <c r="W78" s="117" t="str">
        <f>IF(W77="","",VLOOKUP(W77,シフト記号表!$C$6:$L$47,10,FALSE))</f>
        <v/>
      </c>
      <c r="X78" s="118" t="str">
        <f>IF(X77="","",VLOOKUP(X77,シフト記号表!$C$6:$L$47,10,FALSE))</f>
        <v/>
      </c>
      <c r="Y78" s="118" t="str">
        <f>IF(Y77="","",VLOOKUP(Y77,シフト記号表!$C$6:$L$47,10,FALSE))</f>
        <v/>
      </c>
      <c r="Z78" s="118" t="str">
        <f>IF(Z77="","",VLOOKUP(Z77,シフト記号表!$C$6:$L$47,10,FALSE))</f>
        <v/>
      </c>
      <c r="AA78" s="118" t="str">
        <f>IF(AA77="","",VLOOKUP(AA77,シフト記号表!$C$6:$L$47,10,FALSE))</f>
        <v/>
      </c>
      <c r="AB78" s="118" t="str">
        <f>IF(AB77="","",VLOOKUP(AB77,シフト記号表!$C$6:$L$47,10,FALSE))</f>
        <v/>
      </c>
      <c r="AC78" s="119" t="str">
        <f>IF(AC77="","",VLOOKUP(AC77,シフト記号表!$C$6:$L$47,10,FALSE))</f>
        <v/>
      </c>
      <c r="AD78" s="117" t="str">
        <f>IF(AD77="","",VLOOKUP(AD77,シフト記号表!$C$6:$L$47,10,FALSE))</f>
        <v/>
      </c>
      <c r="AE78" s="118" t="str">
        <f>IF(AE77="","",VLOOKUP(AE77,シフト記号表!$C$6:$L$47,10,FALSE))</f>
        <v/>
      </c>
      <c r="AF78" s="118" t="str">
        <f>IF(AF77="","",VLOOKUP(AF77,シフト記号表!$C$6:$L$47,10,FALSE))</f>
        <v/>
      </c>
      <c r="AG78" s="118" t="str">
        <f>IF(AG77="","",VLOOKUP(AG77,シフト記号表!$C$6:$L$47,10,FALSE))</f>
        <v/>
      </c>
      <c r="AH78" s="118" t="str">
        <f>IF(AH77="","",VLOOKUP(AH77,シフト記号表!$C$6:$L$47,10,FALSE))</f>
        <v/>
      </c>
      <c r="AI78" s="118" t="str">
        <f>IF(AI77="","",VLOOKUP(AI77,シフト記号表!$C$6:$L$47,10,FALSE))</f>
        <v/>
      </c>
      <c r="AJ78" s="119" t="str">
        <f>IF(AJ77="","",VLOOKUP(AJ77,シフト記号表!$C$6:$L$47,10,FALSE))</f>
        <v/>
      </c>
      <c r="AK78" s="117" t="str">
        <f>IF(AK77="","",VLOOKUP(AK77,シフト記号表!$C$6:$L$47,10,FALSE))</f>
        <v/>
      </c>
      <c r="AL78" s="118" t="str">
        <f>IF(AL77="","",VLOOKUP(AL77,シフト記号表!$C$6:$L$47,10,FALSE))</f>
        <v/>
      </c>
      <c r="AM78" s="118" t="str">
        <f>IF(AM77="","",VLOOKUP(AM77,シフト記号表!$C$6:$L$47,10,FALSE))</f>
        <v/>
      </c>
      <c r="AN78" s="118" t="str">
        <f>IF(AN77="","",VLOOKUP(AN77,シフト記号表!$C$6:$L$47,10,FALSE))</f>
        <v/>
      </c>
      <c r="AO78" s="118" t="str">
        <f>IF(AO77="","",VLOOKUP(AO77,シフト記号表!$C$6:$L$47,10,FALSE))</f>
        <v/>
      </c>
      <c r="AP78" s="118" t="str">
        <f>IF(AP77="","",VLOOKUP(AP77,シフト記号表!$C$6:$L$47,10,FALSE))</f>
        <v/>
      </c>
      <c r="AQ78" s="119" t="str">
        <f>IF(AQ77="","",VLOOKUP(AQ77,シフト記号表!$C$6:$L$47,10,FALSE))</f>
        <v/>
      </c>
      <c r="AR78" s="117" t="str">
        <f>IF(AR77="","",VLOOKUP(AR77,シフト記号表!$C$6:$L$47,10,FALSE))</f>
        <v/>
      </c>
      <c r="AS78" s="118" t="str">
        <f>IF(AS77="","",VLOOKUP(AS77,シフト記号表!$C$6:$L$47,10,FALSE))</f>
        <v/>
      </c>
      <c r="AT78" s="118" t="str">
        <f>IF(AT77="","",VLOOKUP(AT77,シフト記号表!$C$6:$L$47,10,FALSE))</f>
        <v/>
      </c>
      <c r="AU78" s="118" t="str">
        <f>IF(AU77="","",VLOOKUP(AU77,シフト記号表!$C$6:$L$47,10,FALSE))</f>
        <v/>
      </c>
      <c r="AV78" s="118" t="str">
        <f>IF(AV77="","",VLOOKUP(AV77,シフト記号表!$C$6:$L$47,10,FALSE))</f>
        <v/>
      </c>
      <c r="AW78" s="118" t="str">
        <f>IF(AW77="","",VLOOKUP(AW77,シフト記号表!$C$6:$L$47,10,FALSE))</f>
        <v/>
      </c>
      <c r="AX78" s="119" t="str">
        <f>IF(AX77="","",VLOOKUP(AX77,シフト記号表!$C$6:$L$47,10,FALSE))</f>
        <v/>
      </c>
      <c r="AY78" s="117" t="str">
        <f>IF(AY77="","",VLOOKUP(AY77,シフト記号表!$C$6:$L$47,10,FALSE))</f>
        <v/>
      </c>
      <c r="AZ78" s="118" t="str">
        <f>IF(AZ77="","",VLOOKUP(AZ77,シフト記号表!$C$6:$L$47,10,FALSE))</f>
        <v/>
      </c>
      <c r="BA78" s="118"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33</v>
      </c>
      <c r="C79" s="213"/>
      <c r="D79" s="214"/>
      <c r="E79" s="112"/>
      <c r="F79" s="113"/>
      <c r="G79" s="112"/>
      <c r="H79" s="113"/>
      <c r="I79" s="217"/>
      <c r="J79" s="218"/>
      <c r="K79" s="221"/>
      <c r="L79" s="222"/>
      <c r="M79" s="222"/>
      <c r="N79" s="214"/>
      <c r="O79" s="195"/>
      <c r="P79" s="196"/>
      <c r="Q79" s="196"/>
      <c r="R79" s="196"/>
      <c r="S79" s="197"/>
      <c r="T79" s="130"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198"/>
      <c r="BC79" s="199"/>
      <c r="BD79" s="200"/>
      <c r="BE79" s="201"/>
      <c r="BF79" s="202"/>
      <c r="BG79" s="203"/>
      <c r="BH79" s="203"/>
      <c r="BI79" s="203"/>
      <c r="BJ79" s="204"/>
    </row>
    <row r="80" spans="2:62" ht="20.25" customHeight="1" x14ac:dyDescent="0.4">
      <c r="B80" s="212"/>
      <c r="C80" s="263"/>
      <c r="D80" s="264"/>
      <c r="E80" s="141"/>
      <c r="F80" s="142">
        <f>C79</f>
        <v>0</v>
      </c>
      <c r="G80" s="141"/>
      <c r="H80" s="142">
        <f>I79</f>
        <v>0</v>
      </c>
      <c r="I80" s="265"/>
      <c r="J80" s="266"/>
      <c r="K80" s="267"/>
      <c r="L80" s="268"/>
      <c r="M80" s="268"/>
      <c r="N80" s="264"/>
      <c r="O80" s="195"/>
      <c r="P80" s="196"/>
      <c r="Q80" s="196"/>
      <c r="R80" s="196"/>
      <c r="S80" s="197"/>
      <c r="T80" s="131" t="s">
        <v>124</v>
      </c>
      <c r="U80" s="95"/>
      <c r="V80" s="132"/>
      <c r="W80" s="117" t="str">
        <f>IF(W79="","",VLOOKUP(W79,シフト記号表!$C$6:$L$47,10,FALSE))</f>
        <v/>
      </c>
      <c r="X80" s="118" t="str">
        <f>IF(X79="","",VLOOKUP(X79,シフト記号表!$C$6:$L$47,10,FALSE))</f>
        <v/>
      </c>
      <c r="Y80" s="118" t="str">
        <f>IF(Y79="","",VLOOKUP(Y79,シフト記号表!$C$6:$L$47,10,FALSE))</f>
        <v/>
      </c>
      <c r="Z80" s="118" t="str">
        <f>IF(Z79="","",VLOOKUP(Z79,シフト記号表!$C$6:$L$47,10,FALSE))</f>
        <v/>
      </c>
      <c r="AA80" s="118" t="str">
        <f>IF(AA79="","",VLOOKUP(AA79,シフト記号表!$C$6:$L$47,10,FALSE))</f>
        <v/>
      </c>
      <c r="AB80" s="118" t="str">
        <f>IF(AB79="","",VLOOKUP(AB79,シフト記号表!$C$6:$L$47,10,FALSE))</f>
        <v/>
      </c>
      <c r="AC80" s="119" t="str">
        <f>IF(AC79="","",VLOOKUP(AC79,シフト記号表!$C$6:$L$47,10,FALSE))</f>
        <v/>
      </c>
      <c r="AD80" s="117" t="str">
        <f>IF(AD79="","",VLOOKUP(AD79,シフト記号表!$C$6:$L$47,10,FALSE))</f>
        <v/>
      </c>
      <c r="AE80" s="118" t="str">
        <f>IF(AE79="","",VLOOKUP(AE79,シフト記号表!$C$6:$L$47,10,FALSE))</f>
        <v/>
      </c>
      <c r="AF80" s="118" t="str">
        <f>IF(AF79="","",VLOOKUP(AF79,シフト記号表!$C$6:$L$47,10,FALSE))</f>
        <v/>
      </c>
      <c r="AG80" s="118" t="str">
        <f>IF(AG79="","",VLOOKUP(AG79,シフト記号表!$C$6:$L$47,10,FALSE))</f>
        <v/>
      </c>
      <c r="AH80" s="118" t="str">
        <f>IF(AH79="","",VLOOKUP(AH79,シフト記号表!$C$6:$L$47,10,FALSE))</f>
        <v/>
      </c>
      <c r="AI80" s="118" t="str">
        <f>IF(AI79="","",VLOOKUP(AI79,シフト記号表!$C$6:$L$47,10,FALSE))</f>
        <v/>
      </c>
      <c r="AJ80" s="119" t="str">
        <f>IF(AJ79="","",VLOOKUP(AJ79,シフト記号表!$C$6:$L$47,10,FALSE))</f>
        <v/>
      </c>
      <c r="AK80" s="117" t="str">
        <f>IF(AK79="","",VLOOKUP(AK79,シフト記号表!$C$6:$L$47,10,FALSE))</f>
        <v/>
      </c>
      <c r="AL80" s="118" t="str">
        <f>IF(AL79="","",VLOOKUP(AL79,シフト記号表!$C$6:$L$47,10,FALSE))</f>
        <v/>
      </c>
      <c r="AM80" s="118" t="str">
        <f>IF(AM79="","",VLOOKUP(AM79,シフト記号表!$C$6:$L$47,10,FALSE))</f>
        <v/>
      </c>
      <c r="AN80" s="118" t="str">
        <f>IF(AN79="","",VLOOKUP(AN79,シフト記号表!$C$6:$L$47,10,FALSE))</f>
        <v/>
      </c>
      <c r="AO80" s="118" t="str">
        <f>IF(AO79="","",VLOOKUP(AO79,シフト記号表!$C$6:$L$47,10,FALSE))</f>
        <v/>
      </c>
      <c r="AP80" s="118" t="str">
        <f>IF(AP79="","",VLOOKUP(AP79,シフト記号表!$C$6:$L$47,10,FALSE))</f>
        <v/>
      </c>
      <c r="AQ80" s="119" t="str">
        <f>IF(AQ79="","",VLOOKUP(AQ79,シフト記号表!$C$6:$L$47,10,FALSE))</f>
        <v/>
      </c>
      <c r="AR80" s="117" t="str">
        <f>IF(AR79="","",VLOOKUP(AR79,シフト記号表!$C$6:$L$47,10,FALSE))</f>
        <v/>
      </c>
      <c r="AS80" s="118" t="str">
        <f>IF(AS79="","",VLOOKUP(AS79,シフト記号表!$C$6:$L$47,10,FALSE))</f>
        <v/>
      </c>
      <c r="AT80" s="118" t="str">
        <f>IF(AT79="","",VLOOKUP(AT79,シフト記号表!$C$6:$L$47,10,FALSE))</f>
        <v/>
      </c>
      <c r="AU80" s="118" t="str">
        <f>IF(AU79="","",VLOOKUP(AU79,シフト記号表!$C$6:$L$47,10,FALSE))</f>
        <v/>
      </c>
      <c r="AV80" s="118" t="str">
        <f>IF(AV79="","",VLOOKUP(AV79,シフト記号表!$C$6:$L$47,10,FALSE))</f>
        <v/>
      </c>
      <c r="AW80" s="118" t="str">
        <f>IF(AW79="","",VLOOKUP(AW79,シフト記号表!$C$6:$L$47,10,FALSE))</f>
        <v/>
      </c>
      <c r="AX80" s="119" t="str">
        <f>IF(AX79="","",VLOOKUP(AX79,シフト記号表!$C$6:$L$47,10,FALSE))</f>
        <v/>
      </c>
      <c r="AY80" s="117" t="str">
        <f>IF(AY79="","",VLOOKUP(AY79,シフト記号表!$C$6:$L$47,10,FALSE))</f>
        <v/>
      </c>
      <c r="AZ80" s="118" t="str">
        <f>IF(AZ79="","",VLOOKUP(AZ79,シフト記号表!$C$6:$L$47,10,FALSE))</f>
        <v/>
      </c>
      <c r="BA80" s="118"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34</v>
      </c>
      <c r="C81" s="213"/>
      <c r="D81" s="214"/>
      <c r="E81" s="112"/>
      <c r="F81" s="113"/>
      <c r="G81" s="112"/>
      <c r="H81" s="113"/>
      <c r="I81" s="217"/>
      <c r="J81" s="218"/>
      <c r="K81" s="221"/>
      <c r="L81" s="222"/>
      <c r="M81" s="222"/>
      <c r="N81" s="214"/>
      <c r="O81" s="195"/>
      <c r="P81" s="196"/>
      <c r="Q81" s="196"/>
      <c r="R81" s="196"/>
      <c r="S81" s="197"/>
      <c r="T81" s="130"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198"/>
      <c r="BC81" s="199"/>
      <c r="BD81" s="200"/>
      <c r="BE81" s="201"/>
      <c r="BF81" s="202"/>
      <c r="BG81" s="203"/>
      <c r="BH81" s="203"/>
      <c r="BI81" s="203"/>
      <c r="BJ81" s="204"/>
    </row>
    <row r="82" spans="2:62" ht="20.25" customHeight="1" x14ac:dyDescent="0.4">
      <c r="B82" s="212"/>
      <c r="C82" s="263"/>
      <c r="D82" s="264"/>
      <c r="E82" s="141"/>
      <c r="F82" s="142">
        <f>C81</f>
        <v>0</v>
      </c>
      <c r="G82" s="141"/>
      <c r="H82" s="142">
        <f>I81</f>
        <v>0</v>
      </c>
      <c r="I82" s="265"/>
      <c r="J82" s="266"/>
      <c r="K82" s="267"/>
      <c r="L82" s="268"/>
      <c r="M82" s="268"/>
      <c r="N82" s="264"/>
      <c r="O82" s="195"/>
      <c r="P82" s="196"/>
      <c r="Q82" s="196"/>
      <c r="R82" s="196"/>
      <c r="S82" s="197"/>
      <c r="T82" s="131" t="s">
        <v>124</v>
      </c>
      <c r="U82" s="95"/>
      <c r="V82" s="132"/>
      <c r="W82" s="117" t="str">
        <f>IF(W81="","",VLOOKUP(W81,シフト記号表!$C$6:$L$47,10,FALSE))</f>
        <v/>
      </c>
      <c r="X82" s="118" t="str">
        <f>IF(X81="","",VLOOKUP(X81,シフト記号表!$C$6:$L$47,10,FALSE))</f>
        <v/>
      </c>
      <c r="Y82" s="118" t="str">
        <f>IF(Y81="","",VLOOKUP(Y81,シフト記号表!$C$6:$L$47,10,FALSE))</f>
        <v/>
      </c>
      <c r="Z82" s="118" t="str">
        <f>IF(Z81="","",VLOOKUP(Z81,シフト記号表!$C$6:$L$47,10,FALSE))</f>
        <v/>
      </c>
      <c r="AA82" s="118" t="str">
        <f>IF(AA81="","",VLOOKUP(AA81,シフト記号表!$C$6:$L$47,10,FALSE))</f>
        <v/>
      </c>
      <c r="AB82" s="118" t="str">
        <f>IF(AB81="","",VLOOKUP(AB81,シフト記号表!$C$6:$L$47,10,FALSE))</f>
        <v/>
      </c>
      <c r="AC82" s="119" t="str">
        <f>IF(AC81="","",VLOOKUP(AC81,シフト記号表!$C$6:$L$47,10,FALSE))</f>
        <v/>
      </c>
      <c r="AD82" s="117" t="str">
        <f>IF(AD81="","",VLOOKUP(AD81,シフト記号表!$C$6:$L$47,10,FALSE))</f>
        <v/>
      </c>
      <c r="AE82" s="118" t="str">
        <f>IF(AE81="","",VLOOKUP(AE81,シフト記号表!$C$6:$L$47,10,FALSE))</f>
        <v/>
      </c>
      <c r="AF82" s="118" t="str">
        <f>IF(AF81="","",VLOOKUP(AF81,シフト記号表!$C$6:$L$47,10,FALSE))</f>
        <v/>
      </c>
      <c r="AG82" s="118" t="str">
        <f>IF(AG81="","",VLOOKUP(AG81,シフト記号表!$C$6:$L$47,10,FALSE))</f>
        <v/>
      </c>
      <c r="AH82" s="118" t="str">
        <f>IF(AH81="","",VLOOKUP(AH81,シフト記号表!$C$6:$L$47,10,FALSE))</f>
        <v/>
      </c>
      <c r="AI82" s="118" t="str">
        <f>IF(AI81="","",VLOOKUP(AI81,シフト記号表!$C$6:$L$47,10,FALSE))</f>
        <v/>
      </c>
      <c r="AJ82" s="119" t="str">
        <f>IF(AJ81="","",VLOOKUP(AJ81,シフト記号表!$C$6:$L$47,10,FALSE))</f>
        <v/>
      </c>
      <c r="AK82" s="117" t="str">
        <f>IF(AK81="","",VLOOKUP(AK81,シフト記号表!$C$6:$L$47,10,FALSE))</f>
        <v/>
      </c>
      <c r="AL82" s="118" t="str">
        <f>IF(AL81="","",VLOOKUP(AL81,シフト記号表!$C$6:$L$47,10,FALSE))</f>
        <v/>
      </c>
      <c r="AM82" s="118" t="str">
        <f>IF(AM81="","",VLOOKUP(AM81,シフト記号表!$C$6:$L$47,10,FALSE))</f>
        <v/>
      </c>
      <c r="AN82" s="118" t="str">
        <f>IF(AN81="","",VLOOKUP(AN81,シフト記号表!$C$6:$L$47,10,FALSE))</f>
        <v/>
      </c>
      <c r="AO82" s="118" t="str">
        <f>IF(AO81="","",VLOOKUP(AO81,シフト記号表!$C$6:$L$47,10,FALSE))</f>
        <v/>
      </c>
      <c r="AP82" s="118" t="str">
        <f>IF(AP81="","",VLOOKUP(AP81,シフト記号表!$C$6:$L$47,10,FALSE))</f>
        <v/>
      </c>
      <c r="AQ82" s="119" t="str">
        <f>IF(AQ81="","",VLOOKUP(AQ81,シフト記号表!$C$6:$L$47,10,FALSE))</f>
        <v/>
      </c>
      <c r="AR82" s="117" t="str">
        <f>IF(AR81="","",VLOOKUP(AR81,シフト記号表!$C$6:$L$47,10,FALSE))</f>
        <v/>
      </c>
      <c r="AS82" s="118" t="str">
        <f>IF(AS81="","",VLOOKUP(AS81,シフト記号表!$C$6:$L$47,10,FALSE))</f>
        <v/>
      </c>
      <c r="AT82" s="118" t="str">
        <f>IF(AT81="","",VLOOKUP(AT81,シフト記号表!$C$6:$L$47,10,FALSE))</f>
        <v/>
      </c>
      <c r="AU82" s="118" t="str">
        <f>IF(AU81="","",VLOOKUP(AU81,シフト記号表!$C$6:$L$47,10,FALSE))</f>
        <v/>
      </c>
      <c r="AV82" s="118" t="str">
        <f>IF(AV81="","",VLOOKUP(AV81,シフト記号表!$C$6:$L$47,10,FALSE))</f>
        <v/>
      </c>
      <c r="AW82" s="118" t="str">
        <f>IF(AW81="","",VLOOKUP(AW81,シフト記号表!$C$6:$L$47,10,FALSE))</f>
        <v/>
      </c>
      <c r="AX82" s="119" t="str">
        <f>IF(AX81="","",VLOOKUP(AX81,シフト記号表!$C$6:$L$47,10,FALSE))</f>
        <v/>
      </c>
      <c r="AY82" s="117" t="str">
        <f>IF(AY81="","",VLOOKUP(AY81,シフト記号表!$C$6:$L$47,10,FALSE))</f>
        <v/>
      </c>
      <c r="AZ82" s="118" t="str">
        <f>IF(AZ81="","",VLOOKUP(AZ81,シフト記号表!$C$6:$L$47,10,FALSE))</f>
        <v/>
      </c>
      <c r="BA82" s="118"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35</v>
      </c>
      <c r="C83" s="213"/>
      <c r="D83" s="214"/>
      <c r="E83" s="112"/>
      <c r="F83" s="113"/>
      <c r="G83" s="112"/>
      <c r="H83" s="113"/>
      <c r="I83" s="217"/>
      <c r="J83" s="218"/>
      <c r="K83" s="221"/>
      <c r="L83" s="222"/>
      <c r="M83" s="222"/>
      <c r="N83" s="214"/>
      <c r="O83" s="195"/>
      <c r="P83" s="196"/>
      <c r="Q83" s="196"/>
      <c r="R83" s="196"/>
      <c r="S83" s="197"/>
      <c r="T83" s="130"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198"/>
      <c r="BC83" s="199"/>
      <c r="BD83" s="200"/>
      <c r="BE83" s="201"/>
      <c r="BF83" s="202"/>
      <c r="BG83" s="203"/>
      <c r="BH83" s="203"/>
      <c r="BI83" s="203"/>
      <c r="BJ83" s="204"/>
    </row>
    <row r="84" spans="2:62" ht="20.25" customHeight="1" x14ac:dyDescent="0.4">
      <c r="B84" s="212"/>
      <c r="C84" s="263"/>
      <c r="D84" s="264"/>
      <c r="E84" s="141"/>
      <c r="F84" s="142">
        <f>C83</f>
        <v>0</v>
      </c>
      <c r="G84" s="141"/>
      <c r="H84" s="142">
        <f>I83</f>
        <v>0</v>
      </c>
      <c r="I84" s="265"/>
      <c r="J84" s="266"/>
      <c r="K84" s="267"/>
      <c r="L84" s="268"/>
      <c r="M84" s="268"/>
      <c r="N84" s="264"/>
      <c r="O84" s="195"/>
      <c r="P84" s="196"/>
      <c r="Q84" s="196"/>
      <c r="R84" s="196"/>
      <c r="S84" s="197"/>
      <c r="T84" s="131" t="s">
        <v>124</v>
      </c>
      <c r="U84" s="95"/>
      <c r="V84" s="132"/>
      <c r="W84" s="117" t="str">
        <f>IF(W83="","",VLOOKUP(W83,シフト記号表!$C$6:$L$47,10,FALSE))</f>
        <v/>
      </c>
      <c r="X84" s="118" t="str">
        <f>IF(X83="","",VLOOKUP(X83,シフト記号表!$C$6:$L$47,10,FALSE))</f>
        <v/>
      </c>
      <c r="Y84" s="118" t="str">
        <f>IF(Y83="","",VLOOKUP(Y83,シフト記号表!$C$6:$L$47,10,FALSE))</f>
        <v/>
      </c>
      <c r="Z84" s="118" t="str">
        <f>IF(Z83="","",VLOOKUP(Z83,シフト記号表!$C$6:$L$47,10,FALSE))</f>
        <v/>
      </c>
      <c r="AA84" s="118" t="str">
        <f>IF(AA83="","",VLOOKUP(AA83,シフト記号表!$C$6:$L$47,10,FALSE))</f>
        <v/>
      </c>
      <c r="AB84" s="118" t="str">
        <f>IF(AB83="","",VLOOKUP(AB83,シフト記号表!$C$6:$L$47,10,FALSE))</f>
        <v/>
      </c>
      <c r="AC84" s="119" t="str">
        <f>IF(AC83="","",VLOOKUP(AC83,シフト記号表!$C$6:$L$47,10,FALSE))</f>
        <v/>
      </c>
      <c r="AD84" s="117" t="str">
        <f>IF(AD83="","",VLOOKUP(AD83,シフト記号表!$C$6:$L$47,10,FALSE))</f>
        <v/>
      </c>
      <c r="AE84" s="118" t="str">
        <f>IF(AE83="","",VLOOKUP(AE83,シフト記号表!$C$6:$L$47,10,FALSE))</f>
        <v/>
      </c>
      <c r="AF84" s="118" t="str">
        <f>IF(AF83="","",VLOOKUP(AF83,シフト記号表!$C$6:$L$47,10,FALSE))</f>
        <v/>
      </c>
      <c r="AG84" s="118" t="str">
        <f>IF(AG83="","",VLOOKUP(AG83,シフト記号表!$C$6:$L$47,10,FALSE))</f>
        <v/>
      </c>
      <c r="AH84" s="118" t="str">
        <f>IF(AH83="","",VLOOKUP(AH83,シフト記号表!$C$6:$L$47,10,FALSE))</f>
        <v/>
      </c>
      <c r="AI84" s="118" t="str">
        <f>IF(AI83="","",VLOOKUP(AI83,シフト記号表!$C$6:$L$47,10,FALSE))</f>
        <v/>
      </c>
      <c r="AJ84" s="119" t="str">
        <f>IF(AJ83="","",VLOOKUP(AJ83,シフト記号表!$C$6:$L$47,10,FALSE))</f>
        <v/>
      </c>
      <c r="AK84" s="117" t="str">
        <f>IF(AK83="","",VLOOKUP(AK83,シフト記号表!$C$6:$L$47,10,FALSE))</f>
        <v/>
      </c>
      <c r="AL84" s="118" t="str">
        <f>IF(AL83="","",VLOOKUP(AL83,シフト記号表!$C$6:$L$47,10,FALSE))</f>
        <v/>
      </c>
      <c r="AM84" s="118" t="str">
        <f>IF(AM83="","",VLOOKUP(AM83,シフト記号表!$C$6:$L$47,10,FALSE))</f>
        <v/>
      </c>
      <c r="AN84" s="118" t="str">
        <f>IF(AN83="","",VLOOKUP(AN83,シフト記号表!$C$6:$L$47,10,FALSE))</f>
        <v/>
      </c>
      <c r="AO84" s="118" t="str">
        <f>IF(AO83="","",VLOOKUP(AO83,シフト記号表!$C$6:$L$47,10,FALSE))</f>
        <v/>
      </c>
      <c r="AP84" s="118" t="str">
        <f>IF(AP83="","",VLOOKUP(AP83,シフト記号表!$C$6:$L$47,10,FALSE))</f>
        <v/>
      </c>
      <c r="AQ84" s="119" t="str">
        <f>IF(AQ83="","",VLOOKUP(AQ83,シフト記号表!$C$6:$L$47,10,FALSE))</f>
        <v/>
      </c>
      <c r="AR84" s="117" t="str">
        <f>IF(AR83="","",VLOOKUP(AR83,シフト記号表!$C$6:$L$47,10,FALSE))</f>
        <v/>
      </c>
      <c r="AS84" s="118" t="str">
        <f>IF(AS83="","",VLOOKUP(AS83,シフト記号表!$C$6:$L$47,10,FALSE))</f>
        <v/>
      </c>
      <c r="AT84" s="118" t="str">
        <f>IF(AT83="","",VLOOKUP(AT83,シフト記号表!$C$6:$L$47,10,FALSE))</f>
        <v/>
      </c>
      <c r="AU84" s="118" t="str">
        <f>IF(AU83="","",VLOOKUP(AU83,シフト記号表!$C$6:$L$47,10,FALSE))</f>
        <v/>
      </c>
      <c r="AV84" s="118" t="str">
        <f>IF(AV83="","",VLOOKUP(AV83,シフト記号表!$C$6:$L$47,10,FALSE))</f>
        <v/>
      </c>
      <c r="AW84" s="118" t="str">
        <f>IF(AW83="","",VLOOKUP(AW83,シフト記号表!$C$6:$L$47,10,FALSE))</f>
        <v/>
      </c>
      <c r="AX84" s="119" t="str">
        <f>IF(AX83="","",VLOOKUP(AX83,シフト記号表!$C$6:$L$47,10,FALSE))</f>
        <v/>
      </c>
      <c r="AY84" s="117" t="str">
        <f>IF(AY83="","",VLOOKUP(AY83,シフト記号表!$C$6:$L$47,10,FALSE))</f>
        <v/>
      </c>
      <c r="AZ84" s="118" t="str">
        <f>IF(AZ83="","",VLOOKUP(AZ83,シフト記号表!$C$6:$L$47,10,FALSE))</f>
        <v/>
      </c>
      <c r="BA84" s="118"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36</v>
      </c>
      <c r="C85" s="213"/>
      <c r="D85" s="214"/>
      <c r="E85" s="112"/>
      <c r="F85" s="113"/>
      <c r="G85" s="112"/>
      <c r="H85" s="113"/>
      <c r="I85" s="217"/>
      <c r="J85" s="218"/>
      <c r="K85" s="221"/>
      <c r="L85" s="222"/>
      <c r="M85" s="222"/>
      <c r="N85" s="214"/>
      <c r="O85" s="195"/>
      <c r="P85" s="196"/>
      <c r="Q85" s="196"/>
      <c r="R85" s="196"/>
      <c r="S85" s="197"/>
      <c r="T85" s="130"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198"/>
      <c r="BC85" s="199"/>
      <c r="BD85" s="200"/>
      <c r="BE85" s="201"/>
      <c r="BF85" s="202"/>
      <c r="BG85" s="203"/>
      <c r="BH85" s="203"/>
      <c r="BI85" s="203"/>
      <c r="BJ85" s="204"/>
    </row>
    <row r="86" spans="2:62" ht="20.25" customHeight="1" x14ac:dyDescent="0.4">
      <c r="B86" s="212"/>
      <c r="C86" s="263"/>
      <c r="D86" s="264"/>
      <c r="E86" s="141"/>
      <c r="F86" s="142">
        <f>C85</f>
        <v>0</v>
      </c>
      <c r="G86" s="141"/>
      <c r="H86" s="142">
        <f>I85</f>
        <v>0</v>
      </c>
      <c r="I86" s="265"/>
      <c r="J86" s="266"/>
      <c r="K86" s="267"/>
      <c r="L86" s="268"/>
      <c r="M86" s="268"/>
      <c r="N86" s="264"/>
      <c r="O86" s="195"/>
      <c r="P86" s="196"/>
      <c r="Q86" s="196"/>
      <c r="R86" s="196"/>
      <c r="S86" s="197"/>
      <c r="T86" s="131" t="s">
        <v>124</v>
      </c>
      <c r="U86" s="95"/>
      <c r="V86" s="132"/>
      <c r="W86" s="117" t="str">
        <f>IF(W85="","",VLOOKUP(W85,シフト記号表!$C$6:$L$47,10,FALSE))</f>
        <v/>
      </c>
      <c r="X86" s="118" t="str">
        <f>IF(X85="","",VLOOKUP(X85,シフト記号表!$C$6:$L$47,10,FALSE))</f>
        <v/>
      </c>
      <c r="Y86" s="118" t="str">
        <f>IF(Y85="","",VLOOKUP(Y85,シフト記号表!$C$6:$L$47,10,FALSE))</f>
        <v/>
      </c>
      <c r="Z86" s="118" t="str">
        <f>IF(Z85="","",VLOOKUP(Z85,シフト記号表!$C$6:$L$47,10,FALSE))</f>
        <v/>
      </c>
      <c r="AA86" s="118" t="str">
        <f>IF(AA85="","",VLOOKUP(AA85,シフト記号表!$C$6:$L$47,10,FALSE))</f>
        <v/>
      </c>
      <c r="AB86" s="118" t="str">
        <f>IF(AB85="","",VLOOKUP(AB85,シフト記号表!$C$6:$L$47,10,FALSE))</f>
        <v/>
      </c>
      <c r="AC86" s="119" t="str">
        <f>IF(AC85="","",VLOOKUP(AC85,シフト記号表!$C$6:$L$47,10,FALSE))</f>
        <v/>
      </c>
      <c r="AD86" s="117" t="str">
        <f>IF(AD85="","",VLOOKUP(AD85,シフト記号表!$C$6:$L$47,10,FALSE))</f>
        <v/>
      </c>
      <c r="AE86" s="118" t="str">
        <f>IF(AE85="","",VLOOKUP(AE85,シフト記号表!$C$6:$L$47,10,FALSE))</f>
        <v/>
      </c>
      <c r="AF86" s="118" t="str">
        <f>IF(AF85="","",VLOOKUP(AF85,シフト記号表!$C$6:$L$47,10,FALSE))</f>
        <v/>
      </c>
      <c r="AG86" s="118" t="str">
        <f>IF(AG85="","",VLOOKUP(AG85,シフト記号表!$C$6:$L$47,10,FALSE))</f>
        <v/>
      </c>
      <c r="AH86" s="118" t="str">
        <f>IF(AH85="","",VLOOKUP(AH85,シフト記号表!$C$6:$L$47,10,FALSE))</f>
        <v/>
      </c>
      <c r="AI86" s="118" t="str">
        <f>IF(AI85="","",VLOOKUP(AI85,シフト記号表!$C$6:$L$47,10,FALSE))</f>
        <v/>
      </c>
      <c r="AJ86" s="119" t="str">
        <f>IF(AJ85="","",VLOOKUP(AJ85,シフト記号表!$C$6:$L$47,10,FALSE))</f>
        <v/>
      </c>
      <c r="AK86" s="117" t="str">
        <f>IF(AK85="","",VLOOKUP(AK85,シフト記号表!$C$6:$L$47,10,FALSE))</f>
        <v/>
      </c>
      <c r="AL86" s="118" t="str">
        <f>IF(AL85="","",VLOOKUP(AL85,シフト記号表!$C$6:$L$47,10,FALSE))</f>
        <v/>
      </c>
      <c r="AM86" s="118" t="str">
        <f>IF(AM85="","",VLOOKUP(AM85,シフト記号表!$C$6:$L$47,10,FALSE))</f>
        <v/>
      </c>
      <c r="AN86" s="118" t="str">
        <f>IF(AN85="","",VLOOKUP(AN85,シフト記号表!$C$6:$L$47,10,FALSE))</f>
        <v/>
      </c>
      <c r="AO86" s="118" t="str">
        <f>IF(AO85="","",VLOOKUP(AO85,シフト記号表!$C$6:$L$47,10,FALSE))</f>
        <v/>
      </c>
      <c r="AP86" s="118" t="str">
        <f>IF(AP85="","",VLOOKUP(AP85,シフト記号表!$C$6:$L$47,10,FALSE))</f>
        <v/>
      </c>
      <c r="AQ86" s="119" t="str">
        <f>IF(AQ85="","",VLOOKUP(AQ85,シフト記号表!$C$6:$L$47,10,FALSE))</f>
        <v/>
      </c>
      <c r="AR86" s="117" t="str">
        <f>IF(AR85="","",VLOOKUP(AR85,シフト記号表!$C$6:$L$47,10,FALSE))</f>
        <v/>
      </c>
      <c r="AS86" s="118" t="str">
        <f>IF(AS85="","",VLOOKUP(AS85,シフト記号表!$C$6:$L$47,10,FALSE))</f>
        <v/>
      </c>
      <c r="AT86" s="118" t="str">
        <f>IF(AT85="","",VLOOKUP(AT85,シフト記号表!$C$6:$L$47,10,FALSE))</f>
        <v/>
      </c>
      <c r="AU86" s="118" t="str">
        <f>IF(AU85="","",VLOOKUP(AU85,シフト記号表!$C$6:$L$47,10,FALSE))</f>
        <v/>
      </c>
      <c r="AV86" s="118" t="str">
        <f>IF(AV85="","",VLOOKUP(AV85,シフト記号表!$C$6:$L$47,10,FALSE))</f>
        <v/>
      </c>
      <c r="AW86" s="118" t="str">
        <f>IF(AW85="","",VLOOKUP(AW85,シフト記号表!$C$6:$L$47,10,FALSE))</f>
        <v/>
      </c>
      <c r="AX86" s="119" t="str">
        <f>IF(AX85="","",VLOOKUP(AX85,シフト記号表!$C$6:$L$47,10,FALSE))</f>
        <v/>
      </c>
      <c r="AY86" s="117" t="str">
        <f>IF(AY85="","",VLOOKUP(AY85,シフト記号表!$C$6:$L$47,10,FALSE))</f>
        <v/>
      </c>
      <c r="AZ86" s="118" t="str">
        <f>IF(AZ85="","",VLOOKUP(AZ85,シフト記号表!$C$6:$L$47,10,FALSE))</f>
        <v/>
      </c>
      <c r="BA86" s="118"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37</v>
      </c>
      <c r="C87" s="213"/>
      <c r="D87" s="214"/>
      <c r="E87" s="112"/>
      <c r="F87" s="113"/>
      <c r="G87" s="112"/>
      <c r="H87" s="113"/>
      <c r="I87" s="217"/>
      <c r="J87" s="218"/>
      <c r="K87" s="221"/>
      <c r="L87" s="222"/>
      <c r="M87" s="222"/>
      <c r="N87" s="214"/>
      <c r="O87" s="195"/>
      <c r="P87" s="196"/>
      <c r="Q87" s="196"/>
      <c r="R87" s="196"/>
      <c r="S87" s="197"/>
      <c r="T87" s="130"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198"/>
      <c r="BC87" s="199"/>
      <c r="BD87" s="200"/>
      <c r="BE87" s="201"/>
      <c r="BF87" s="202"/>
      <c r="BG87" s="203"/>
      <c r="BH87" s="203"/>
      <c r="BI87" s="203"/>
      <c r="BJ87" s="204"/>
    </row>
    <row r="88" spans="2:62" ht="20.25" customHeight="1" x14ac:dyDescent="0.4">
      <c r="B88" s="212"/>
      <c r="C88" s="263"/>
      <c r="D88" s="264"/>
      <c r="E88" s="141"/>
      <c r="F88" s="142">
        <f>C87</f>
        <v>0</v>
      </c>
      <c r="G88" s="141"/>
      <c r="H88" s="142">
        <f>I87</f>
        <v>0</v>
      </c>
      <c r="I88" s="265"/>
      <c r="J88" s="266"/>
      <c r="K88" s="267"/>
      <c r="L88" s="268"/>
      <c r="M88" s="268"/>
      <c r="N88" s="264"/>
      <c r="O88" s="195"/>
      <c r="P88" s="196"/>
      <c r="Q88" s="196"/>
      <c r="R88" s="196"/>
      <c r="S88" s="197"/>
      <c r="T88" s="131" t="s">
        <v>124</v>
      </c>
      <c r="U88" s="95"/>
      <c r="V88" s="132"/>
      <c r="W88" s="117" t="str">
        <f>IF(W87="","",VLOOKUP(W87,シフト記号表!$C$6:$L$47,10,FALSE))</f>
        <v/>
      </c>
      <c r="X88" s="118" t="str">
        <f>IF(X87="","",VLOOKUP(X87,シフト記号表!$C$6:$L$47,10,FALSE))</f>
        <v/>
      </c>
      <c r="Y88" s="118" t="str">
        <f>IF(Y87="","",VLOOKUP(Y87,シフト記号表!$C$6:$L$47,10,FALSE))</f>
        <v/>
      </c>
      <c r="Z88" s="118" t="str">
        <f>IF(Z87="","",VLOOKUP(Z87,シフト記号表!$C$6:$L$47,10,FALSE))</f>
        <v/>
      </c>
      <c r="AA88" s="118" t="str">
        <f>IF(AA87="","",VLOOKUP(AA87,シフト記号表!$C$6:$L$47,10,FALSE))</f>
        <v/>
      </c>
      <c r="AB88" s="118" t="str">
        <f>IF(AB87="","",VLOOKUP(AB87,シフト記号表!$C$6:$L$47,10,FALSE))</f>
        <v/>
      </c>
      <c r="AC88" s="119" t="str">
        <f>IF(AC87="","",VLOOKUP(AC87,シフト記号表!$C$6:$L$47,10,FALSE))</f>
        <v/>
      </c>
      <c r="AD88" s="117" t="str">
        <f>IF(AD87="","",VLOOKUP(AD87,シフト記号表!$C$6:$L$47,10,FALSE))</f>
        <v/>
      </c>
      <c r="AE88" s="118" t="str">
        <f>IF(AE87="","",VLOOKUP(AE87,シフト記号表!$C$6:$L$47,10,FALSE))</f>
        <v/>
      </c>
      <c r="AF88" s="118" t="str">
        <f>IF(AF87="","",VLOOKUP(AF87,シフト記号表!$C$6:$L$47,10,FALSE))</f>
        <v/>
      </c>
      <c r="AG88" s="118" t="str">
        <f>IF(AG87="","",VLOOKUP(AG87,シフト記号表!$C$6:$L$47,10,FALSE))</f>
        <v/>
      </c>
      <c r="AH88" s="118" t="str">
        <f>IF(AH87="","",VLOOKUP(AH87,シフト記号表!$C$6:$L$47,10,FALSE))</f>
        <v/>
      </c>
      <c r="AI88" s="118" t="str">
        <f>IF(AI87="","",VLOOKUP(AI87,シフト記号表!$C$6:$L$47,10,FALSE))</f>
        <v/>
      </c>
      <c r="AJ88" s="119" t="str">
        <f>IF(AJ87="","",VLOOKUP(AJ87,シフト記号表!$C$6:$L$47,10,FALSE))</f>
        <v/>
      </c>
      <c r="AK88" s="117" t="str">
        <f>IF(AK87="","",VLOOKUP(AK87,シフト記号表!$C$6:$L$47,10,FALSE))</f>
        <v/>
      </c>
      <c r="AL88" s="118" t="str">
        <f>IF(AL87="","",VLOOKUP(AL87,シフト記号表!$C$6:$L$47,10,FALSE))</f>
        <v/>
      </c>
      <c r="AM88" s="118" t="str">
        <f>IF(AM87="","",VLOOKUP(AM87,シフト記号表!$C$6:$L$47,10,FALSE))</f>
        <v/>
      </c>
      <c r="AN88" s="118" t="str">
        <f>IF(AN87="","",VLOOKUP(AN87,シフト記号表!$C$6:$L$47,10,FALSE))</f>
        <v/>
      </c>
      <c r="AO88" s="118" t="str">
        <f>IF(AO87="","",VLOOKUP(AO87,シフト記号表!$C$6:$L$47,10,FALSE))</f>
        <v/>
      </c>
      <c r="AP88" s="118" t="str">
        <f>IF(AP87="","",VLOOKUP(AP87,シフト記号表!$C$6:$L$47,10,FALSE))</f>
        <v/>
      </c>
      <c r="AQ88" s="119" t="str">
        <f>IF(AQ87="","",VLOOKUP(AQ87,シフト記号表!$C$6:$L$47,10,FALSE))</f>
        <v/>
      </c>
      <c r="AR88" s="117" t="str">
        <f>IF(AR87="","",VLOOKUP(AR87,シフト記号表!$C$6:$L$47,10,FALSE))</f>
        <v/>
      </c>
      <c r="AS88" s="118" t="str">
        <f>IF(AS87="","",VLOOKUP(AS87,シフト記号表!$C$6:$L$47,10,FALSE))</f>
        <v/>
      </c>
      <c r="AT88" s="118" t="str">
        <f>IF(AT87="","",VLOOKUP(AT87,シフト記号表!$C$6:$L$47,10,FALSE))</f>
        <v/>
      </c>
      <c r="AU88" s="118" t="str">
        <f>IF(AU87="","",VLOOKUP(AU87,シフト記号表!$C$6:$L$47,10,FALSE))</f>
        <v/>
      </c>
      <c r="AV88" s="118" t="str">
        <f>IF(AV87="","",VLOOKUP(AV87,シフト記号表!$C$6:$L$47,10,FALSE))</f>
        <v/>
      </c>
      <c r="AW88" s="118" t="str">
        <f>IF(AW87="","",VLOOKUP(AW87,シフト記号表!$C$6:$L$47,10,FALSE))</f>
        <v/>
      </c>
      <c r="AX88" s="119" t="str">
        <f>IF(AX87="","",VLOOKUP(AX87,シフト記号表!$C$6:$L$47,10,FALSE))</f>
        <v/>
      </c>
      <c r="AY88" s="117" t="str">
        <f>IF(AY87="","",VLOOKUP(AY87,シフト記号表!$C$6:$L$47,10,FALSE))</f>
        <v/>
      </c>
      <c r="AZ88" s="118" t="str">
        <f>IF(AZ87="","",VLOOKUP(AZ87,シフト記号表!$C$6:$L$47,10,FALSE))</f>
        <v/>
      </c>
      <c r="BA88" s="118"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38</v>
      </c>
      <c r="C89" s="213"/>
      <c r="D89" s="214"/>
      <c r="E89" s="112"/>
      <c r="F89" s="113"/>
      <c r="G89" s="112"/>
      <c r="H89" s="113"/>
      <c r="I89" s="217"/>
      <c r="J89" s="218"/>
      <c r="K89" s="221"/>
      <c r="L89" s="222"/>
      <c r="M89" s="222"/>
      <c r="N89" s="214"/>
      <c r="O89" s="195"/>
      <c r="P89" s="196"/>
      <c r="Q89" s="196"/>
      <c r="R89" s="196"/>
      <c r="S89" s="197"/>
      <c r="T89" s="130"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198"/>
      <c r="BC89" s="199"/>
      <c r="BD89" s="200"/>
      <c r="BE89" s="201"/>
      <c r="BF89" s="202"/>
      <c r="BG89" s="203"/>
      <c r="BH89" s="203"/>
      <c r="BI89" s="203"/>
      <c r="BJ89" s="204"/>
    </row>
    <row r="90" spans="2:62" ht="20.25" customHeight="1" x14ac:dyDescent="0.4">
      <c r="B90" s="212"/>
      <c r="C90" s="263"/>
      <c r="D90" s="264"/>
      <c r="E90" s="141"/>
      <c r="F90" s="142">
        <f>C89</f>
        <v>0</v>
      </c>
      <c r="G90" s="141"/>
      <c r="H90" s="142">
        <f>I89</f>
        <v>0</v>
      </c>
      <c r="I90" s="265"/>
      <c r="J90" s="266"/>
      <c r="K90" s="267"/>
      <c r="L90" s="268"/>
      <c r="M90" s="268"/>
      <c r="N90" s="264"/>
      <c r="O90" s="195"/>
      <c r="P90" s="196"/>
      <c r="Q90" s="196"/>
      <c r="R90" s="196"/>
      <c r="S90" s="197"/>
      <c r="T90" s="131" t="s">
        <v>124</v>
      </c>
      <c r="U90" s="95"/>
      <c r="V90" s="132"/>
      <c r="W90" s="117" t="str">
        <f>IF(W89="","",VLOOKUP(W89,シフト記号表!$C$6:$L$47,10,FALSE))</f>
        <v/>
      </c>
      <c r="X90" s="118" t="str">
        <f>IF(X89="","",VLOOKUP(X89,シフト記号表!$C$6:$L$47,10,FALSE))</f>
        <v/>
      </c>
      <c r="Y90" s="118" t="str">
        <f>IF(Y89="","",VLOOKUP(Y89,シフト記号表!$C$6:$L$47,10,FALSE))</f>
        <v/>
      </c>
      <c r="Z90" s="118" t="str">
        <f>IF(Z89="","",VLOOKUP(Z89,シフト記号表!$C$6:$L$47,10,FALSE))</f>
        <v/>
      </c>
      <c r="AA90" s="118" t="str">
        <f>IF(AA89="","",VLOOKUP(AA89,シフト記号表!$C$6:$L$47,10,FALSE))</f>
        <v/>
      </c>
      <c r="AB90" s="118" t="str">
        <f>IF(AB89="","",VLOOKUP(AB89,シフト記号表!$C$6:$L$47,10,FALSE))</f>
        <v/>
      </c>
      <c r="AC90" s="119" t="str">
        <f>IF(AC89="","",VLOOKUP(AC89,シフト記号表!$C$6:$L$47,10,FALSE))</f>
        <v/>
      </c>
      <c r="AD90" s="117" t="str">
        <f>IF(AD89="","",VLOOKUP(AD89,シフト記号表!$C$6:$L$47,10,FALSE))</f>
        <v/>
      </c>
      <c r="AE90" s="118" t="str">
        <f>IF(AE89="","",VLOOKUP(AE89,シフト記号表!$C$6:$L$47,10,FALSE))</f>
        <v/>
      </c>
      <c r="AF90" s="118" t="str">
        <f>IF(AF89="","",VLOOKUP(AF89,シフト記号表!$C$6:$L$47,10,FALSE))</f>
        <v/>
      </c>
      <c r="AG90" s="118" t="str">
        <f>IF(AG89="","",VLOOKUP(AG89,シフト記号表!$C$6:$L$47,10,FALSE))</f>
        <v/>
      </c>
      <c r="AH90" s="118" t="str">
        <f>IF(AH89="","",VLOOKUP(AH89,シフト記号表!$C$6:$L$47,10,FALSE))</f>
        <v/>
      </c>
      <c r="AI90" s="118" t="str">
        <f>IF(AI89="","",VLOOKUP(AI89,シフト記号表!$C$6:$L$47,10,FALSE))</f>
        <v/>
      </c>
      <c r="AJ90" s="119" t="str">
        <f>IF(AJ89="","",VLOOKUP(AJ89,シフト記号表!$C$6:$L$47,10,FALSE))</f>
        <v/>
      </c>
      <c r="AK90" s="117" t="str">
        <f>IF(AK89="","",VLOOKUP(AK89,シフト記号表!$C$6:$L$47,10,FALSE))</f>
        <v/>
      </c>
      <c r="AL90" s="118" t="str">
        <f>IF(AL89="","",VLOOKUP(AL89,シフト記号表!$C$6:$L$47,10,FALSE))</f>
        <v/>
      </c>
      <c r="AM90" s="118" t="str">
        <f>IF(AM89="","",VLOOKUP(AM89,シフト記号表!$C$6:$L$47,10,FALSE))</f>
        <v/>
      </c>
      <c r="AN90" s="118" t="str">
        <f>IF(AN89="","",VLOOKUP(AN89,シフト記号表!$C$6:$L$47,10,FALSE))</f>
        <v/>
      </c>
      <c r="AO90" s="118" t="str">
        <f>IF(AO89="","",VLOOKUP(AO89,シフト記号表!$C$6:$L$47,10,FALSE))</f>
        <v/>
      </c>
      <c r="AP90" s="118" t="str">
        <f>IF(AP89="","",VLOOKUP(AP89,シフト記号表!$C$6:$L$47,10,FALSE))</f>
        <v/>
      </c>
      <c r="AQ90" s="119" t="str">
        <f>IF(AQ89="","",VLOOKUP(AQ89,シフト記号表!$C$6:$L$47,10,FALSE))</f>
        <v/>
      </c>
      <c r="AR90" s="117" t="str">
        <f>IF(AR89="","",VLOOKUP(AR89,シフト記号表!$C$6:$L$47,10,FALSE))</f>
        <v/>
      </c>
      <c r="AS90" s="118" t="str">
        <f>IF(AS89="","",VLOOKUP(AS89,シフト記号表!$C$6:$L$47,10,FALSE))</f>
        <v/>
      </c>
      <c r="AT90" s="118" t="str">
        <f>IF(AT89="","",VLOOKUP(AT89,シフト記号表!$C$6:$L$47,10,FALSE))</f>
        <v/>
      </c>
      <c r="AU90" s="118" t="str">
        <f>IF(AU89="","",VLOOKUP(AU89,シフト記号表!$C$6:$L$47,10,FALSE))</f>
        <v/>
      </c>
      <c r="AV90" s="118" t="str">
        <f>IF(AV89="","",VLOOKUP(AV89,シフト記号表!$C$6:$L$47,10,FALSE))</f>
        <v/>
      </c>
      <c r="AW90" s="118" t="str">
        <f>IF(AW89="","",VLOOKUP(AW89,シフト記号表!$C$6:$L$47,10,FALSE))</f>
        <v/>
      </c>
      <c r="AX90" s="119" t="str">
        <f>IF(AX89="","",VLOOKUP(AX89,シフト記号表!$C$6:$L$47,10,FALSE))</f>
        <v/>
      </c>
      <c r="AY90" s="117" t="str">
        <f>IF(AY89="","",VLOOKUP(AY89,シフト記号表!$C$6:$L$47,10,FALSE))</f>
        <v/>
      </c>
      <c r="AZ90" s="118" t="str">
        <f>IF(AZ89="","",VLOOKUP(AZ89,シフト記号表!$C$6:$L$47,10,FALSE))</f>
        <v/>
      </c>
      <c r="BA90" s="118"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39</v>
      </c>
      <c r="C91" s="213"/>
      <c r="D91" s="214"/>
      <c r="E91" s="112"/>
      <c r="F91" s="113"/>
      <c r="G91" s="112"/>
      <c r="H91" s="113"/>
      <c r="I91" s="217"/>
      <c r="J91" s="218"/>
      <c r="K91" s="221"/>
      <c r="L91" s="222"/>
      <c r="M91" s="222"/>
      <c r="N91" s="214"/>
      <c r="O91" s="195"/>
      <c r="P91" s="196"/>
      <c r="Q91" s="196"/>
      <c r="R91" s="196"/>
      <c r="S91" s="197"/>
      <c r="T91" s="130"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198"/>
      <c r="BC91" s="199"/>
      <c r="BD91" s="200"/>
      <c r="BE91" s="201"/>
      <c r="BF91" s="202"/>
      <c r="BG91" s="203"/>
      <c r="BH91" s="203"/>
      <c r="BI91" s="203"/>
      <c r="BJ91" s="204"/>
    </row>
    <row r="92" spans="2:62" ht="20.25" customHeight="1" x14ac:dyDescent="0.4">
      <c r="B92" s="212"/>
      <c r="C92" s="263"/>
      <c r="D92" s="264"/>
      <c r="E92" s="141"/>
      <c r="F92" s="142">
        <f>C91</f>
        <v>0</v>
      </c>
      <c r="G92" s="141"/>
      <c r="H92" s="142">
        <f>I91</f>
        <v>0</v>
      </c>
      <c r="I92" s="265"/>
      <c r="J92" s="266"/>
      <c r="K92" s="267"/>
      <c r="L92" s="268"/>
      <c r="M92" s="268"/>
      <c r="N92" s="264"/>
      <c r="O92" s="195"/>
      <c r="P92" s="196"/>
      <c r="Q92" s="196"/>
      <c r="R92" s="196"/>
      <c r="S92" s="197"/>
      <c r="T92" s="131" t="s">
        <v>124</v>
      </c>
      <c r="U92" s="95"/>
      <c r="V92" s="132"/>
      <c r="W92" s="117" t="str">
        <f>IF(W91="","",VLOOKUP(W91,シフト記号表!$C$6:$L$47,10,FALSE))</f>
        <v/>
      </c>
      <c r="X92" s="118" t="str">
        <f>IF(X91="","",VLOOKUP(X91,シフト記号表!$C$6:$L$47,10,FALSE))</f>
        <v/>
      </c>
      <c r="Y92" s="118" t="str">
        <f>IF(Y91="","",VLOOKUP(Y91,シフト記号表!$C$6:$L$47,10,FALSE))</f>
        <v/>
      </c>
      <c r="Z92" s="118" t="str">
        <f>IF(Z91="","",VLOOKUP(Z91,シフト記号表!$C$6:$L$47,10,FALSE))</f>
        <v/>
      </c>
      <c r="AA92" s="118" t="str">
        <f>IF(AA91="","",VLOOKUP(AA91,シフト記号表!$C$6:$L$47,10,FALSE))</f>
        <v/>
      </c>
      <c r="AB92" s="118" t="str">
        <f>IF(AB91="","",VLOOKUP(AB91,シフト記号表!$C$6:$L$47,10,FALSE))</f>
        <v/>
      </c>
      <c r="AC92" s="119" t="str">
        <f>IF(AC91="","",VLOOKUP(AC91,シフト記号表!$C$6:$L$47,10,FALSE))</f>
        <v/>
      </c>
      <c r="AD92" s="117" t="str">
        <f>IF(AD91="","",VLOOKUP(AD91,シフト記号表!$C$6:$L$47,10,FALSE))</f>
        <v/>
      </c>
      <c r="AE92" s="118" t="str">
        <f>IF(AE91="","",VLOOKUP(AE91,シフト記号表!$C$6:$L$47,10,FALSE))</f>
        <v/>
      </c>
      <c r="AF92" s="118" t="str">
        <f>IF(AF91="","",VLOOKUP(AF91,シフト記号表!$C$6:$L$47,10,FALSE))</f>
        <v/>
      </c>
      <c r="AG92" s="118" t="str">
        <f>IF(AG91="","",VLOOKUP(AG91,シフト記号表!$C$6:$L$47,10,FALSE))</f>
        <v/>
      </c>
      <c r="AH92" s="118" t="str">
        <f>IF(AH91="","",VLOOKUP(AH91,シフト記号表!$C$6:$L$47,10,FALSE))</f>
        <v/>
      </c>
      <c r="AI92" s="118" t="str">
        <f>IF(AI91="","",VLOOKUP(AI91,シフト記号表!$C$6:$L$47,10,FALSE))</f>
        <v/>
      </c>
      <c r="AJ92" s="119" t="str">
        <f>IF(AJ91="","",VLOOKUP(AJ91,シフト記号表!$C$6:$L$47,10,FALSE))</f>
        <v/>
      </c>
      <c r="AK92" s="117" t="str">
        <f>IF(AK91="","",VLOOKUP(AK91,シフト記号表!$C$6:$L$47,10,FALSE))</f>
        <v/>
      </c>
      <c r="AL92" s="118" t="str">
        <f>IF(AL91="","",VLOOKUP(AL91,シフト記号表!$C$6:$L$47,10,FALSE))</f>
        <v/>
      </c>
      <c r="AM92" s="118" t="str">
        <f>IF(AM91="","",VLOOKUP(AM91,シフト記号表!$C$6:$L$47,10,FALSE))</f>
        <v/>
      </c>
      <c r="AN92" s="118" t="str">
        <f>IF(AN91="","",VLOOKUP(AN91,シフト記号表!$C$6:$L$47,10,FALSE))</f>
        <v/>
      </c>
      <c r="AO92" s="118" t="str">
        <f>IF(AO91="","",VLOOKUP(AO91,シフト記号表!$C$6:$L$47,10,FALSE))</f>
        <v/>
      </c>
      <c r="AP92" s="118" t="str">
        <f>IF(AP91="","",VLOOKUP(AP91,シフト記号表!$C$6:$L$47,10,FALSE))</f>
        <v/>
      </c>
      <c r="AQ92" s="119" t="str">
        <f>IF(AQ91="","",VLOOKUP(AQ91,シフト記号表!$C$6:$L$47,10,FALSE))</f>
        <v/>
      </c>
      <c r="AR92" s="117" t="str">
        <f>IF(AR91="","",VLOOKUP(AR91,シフト記号表!$C$6:$L$47,10,FALSE))</f>
        <v/>
      </c>
      <c r="AS92" s="118" t="str">
        <f>IF(AS91="","",VLOOKUP(AS91,シフト記号表!$C$6:$L$47,10,FALSE))</f>
        <v/>
      </c>
      <c r="AT92" s="118" t="str">
        <f>IF(AT91="","",VLOOKUP(AT91,シフト記号表!$C$6:$L$47,10,FALSE))</f>
        <v/>
      </c>
      <c r="AU92" s="118" t="str">
        <f>IF(AU91="","",VLOOKUP(AU91,シフト記号表!$C$6:$L$47,10,FALSE))</f>
        <v/>
      </c>
      <c r="AV92" s="118" t="str">
        <f>IF(AV91="","",VLOOKUP(AV91,シフト記号表!$C$6:$L$47,10,FALSE))</f>
        <v/>
      </c>
      <c r="AW92" s="118" t="str">
        <f>IF(AW91="","",VLOOKUP(AW91,シフト記号表!$C$6:$L$47,10,FALSE))</f>
        <v/>
      </c>
      <c r="AX92" s="119" t="str">
        <f>IF(AX91="","",VLOOKUP(AX91,シフト記号表!$C$6:$L$47,10,FALSE))</f>
        <v/>
      </c>
      <c r="AY92" s="117" t="str">
        <f>IF(AY91="","",VLOOKUP(AY91,シフト記号表!$C$6:$L$47,10,FALSE))</f>
        <v/>
      </c>
      <c r="AZ92" s="118" t="str">
        <f>IF(AZ91="","",VLOOKUP(AZ91,シフト記号表!$C$6:$L$47,10,FALSE))</f>
        <v/>
      </c>
      <c r="BA92" s="118"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40</v>
      </c>
      <c r="C93" s="213"/>
      <c r="D93" s="214"/>
      <c r="E93" s="112"/>
      <c r="F93" s="113"/>
      <c r="G93" s="112"/>
      <c r="H93" s="113"/>
      <c r="I93" s="217"/>
      <c r="J93" s="218"/>
      <c r="K93" s="221"/>
      <c r="L93" s="222"/>
      <c r="M93" s="222"/>
      <c r="N93" s="214"/>
      <c r="O93" s="195"/>
      <c r="P93" s="196"/>
      <c r="Q93" s="196"/>
      <c r="R93" s="196"/>
      <c r="S93" s="197"/>
      <c r="T93" s="130"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198"/>
      <c r="BC93" s="199"/>
      <c r="BD93" s="200"/>
      <c r="BE93" s="201"/>
      <c r="BF93" s="202"/>
      <c r="BG93" s="203"/>
      <c r="BH93" s="203"/>
      <c r="BI93" s="203"/>
      <c r="BJ93" s="204"/>
    </row>
    <row r="94" spans="2:62" ht="20.25" customHeight="1" x14ac:dyDescent="0.4">
      <c r="B94" s="212"/>
      <c r="C94" s="263"/>
      <c r="D94" s="264"/>
      <c r="E94" s="141"/>
      <c r="F94" s="142">
        <f>C93</f>
        <v>0</v>
      </c>
      <c r="G94" s="141"/>
      <c r="H94" s="142">
        <f>I93</f>
        <v>0</v>
      </c>
      <c r="I94" s="265"/>
      <c r="J94" s="266"/>
      <c r="K94" s="267"/>
      <c r="L94" s="268"/>
      <c r="M94" s="268"/>
      <c r="N94" s="264"/>
      <c r="O94" s="195"/>
      <c r="P94" s="196"/>
      <c r="Q94" s="196"/>
      <c r="R94" s="196"/>
      <c r="S94" s="197"/>
      <c r="T94" s="131" t="s">
        <v>124</v>
      </c>
      <c r="U94" s="95"/>
      <c r="V94" s="132"/>
      <c r="W94" s="117" t="str">
        <f>IF(W93="","",VLOOKUP(W93,シフト記号表!$C$6:$L$47,10,FALSE))</f>
        <v/>
      </c>
      <c r="X94" s="118" t="str">
        <f>IF(X93="","",VLOOKUP(X93,シフト記号表!$C$6:$L$47,10,FALSE))</f>
        <v/>
      </c>
      <c r="Y94" s="118" t="str">
        <f>IF(Y93="","",VLOOKUP(Y93,シフト記号表!$C$6:$L$47,10,FALSE))</f>
        <v/>
      </c>
      <c r="Z94" s="118" t="str">
        <f>IF(Z93="","",VLOOKUP(Z93,シフト記号表!$C$6:$L$47,10,FALSE))</f>
        <v/>
      </c>
      <c r="AA94" s="118" t="str">
        <f>IF(AA93="","",VLOOKUP(AA93,シフト記号表!$C$6:$L$47,10,FALSE))</f>
        <v/>
      </c>
      <c r="AB94" s="118" t="str">
        <f>IF(AB93="","",VLOOKUP(AB93,シフト記号表!$C$6:$L$47,10,FALSE))</f>
        <v/>
      </c>
      <c r="AC94" s="119" t="str">
        <f>IF(AC93="","",VLOOKUP(AC93,シフト記号表!$C$6:$L$47,10,FALSE))</f>
        <v/>
      </c>
      <c r="AD94" s="117" t="str">
        <f>IF(AD93="","",VLOOKUP(AD93,シフト記号表!$C$6:$L$47,10,FALSE))</f>
        <v/>
      </c>
      <c r="AE94" s="118" t="str">
        <f>IF(AE93="","",VLOOKUP(AE93,シフト記号表!$C$6:$L$47,10,FALSE))</f>
        <v/>
      </c>
      <c r="AF94" s="118" t="str">
        <f>IF(AF93="","",VLOOKUP(AF93,シフト記号表!$C$6:$L$47,10,FALSE))</f>
        <v/>
      </c>
      <c r="AG94" s="118" t="str">
        <f>IF(AG93="","",VLOOKUP(AG93,シフト記号表!$C$6:$L$47,10,FALSE))</f>
        <v/>
      </c>
      <c r="AH94" s="118" t="str">
        <f>IF(AH93="","",VLOOKUP(AH93,シフト記号表!$C$6:$L$47,10,FALSE))</f>
        <v/>
      </c>
      <c r="AI94" s="118" t="str">
        <f>IF(AI93="","",VLOOKUP(AI93,シフト記号表!$C$6:$L$47,10,FALSE))</f>
        <v/>
      </c>
      <c r="AJ94" s="119" t="str">
        <f>IF(AJ93="","",VLOOKUP(AJ93,シフト記号表!$C$6:$L$47,10,FALSE))</f>
        <v/>
      </c>
      <c r="AK94" s="117" t="str">
        <f>IF(AK93="","",VLOOKUP(AK93,シフト記号表!$C$6:$L$47,10,FALSE))</f>
        <v/>
      </c>
      <c r="AL94" s="118" t="str">
        <f>IF(AL93="","",VLOOKUP(AL93,シフト記号表!$C$6:$L$47,10,FALSE))</f>
        <v/>
      </c>
      <c r="AM94" s="118" t="str">
        <f>IF(AM93="","",VLOOKUP(AM93,シフト記号表!$C$6:$L$47,10,FALSE))</f>
        <v/>
      </c>
      <c r="AN94" s="118" t="str">
        <f>IF(AN93="","",VLOOKUP(AN93,シフト記号表!$C$6:$L$47,10,FALSE))</f>
        <v/>
      </c>
      <c r="AO94" s="118" t="str">
        <f>IF(AO93="","",VLOOKUP(AO93,シフト記号表!$C$6:$L$47,10,FALSE))</f>
        <v/>
      </c>
      <c r="AP94" s="118" t="str">
        <f>IF(AP93="","",VLOOKUP(AP93,シフト記号表!$C$6:$L$47,10,FALSE))</f>
        <v/>
      </c>
      <c r="AQ94" s="119" t="str">
        <f>IF(AQ93="","",VLOOKUP(AQ93,シフト記号表!$C$6:$L$47,10,FALSE))</f>
        <v/>
      </c>
      <c r="AR94" s="117" t="str">
        <f>IF(AR93="","",VLOOKUP(AR93,シフト記号表!$C$6:$L$47,10,FALSE))</f>
        <v/>
      </c>
      <c r="AS94" s="118" t="str">
        <f>IF(AS93="","",VLOOKUP(AS93,シフト記号表!$C$6:$L$47,10,FALSE))</f>
        <v/>
      </c>
      <c r="AT94" s="118" t="str">
        <f>IF(AT93="","",VLOOKUP(AT93,シフト記号表!$C$6:$L$47,10,FALSE))</f>
        <v/>
      </c>
      <c r="AU94" s="118" t="str">
        <f>IF(AU93="","",VLOOKUP(AU93,シフト記号表!$C$6:$L$47,10,FALSE))</f>
        <v/>
      </c>
      <c r="AV94" s="118" t="str">
        <f>IF(AV93="","",VLOOKUP(AV93,シフト記号表!$C$6:$L$47,10,FALSE))</f>
        <v/>
      </c>
      <c r="AW94" s="118" t="str">
        <f>IF(AW93="","",VLOOKUP(AW93,シフト記号表!$C$6:$L$47,10,FALSE))</f>
        <v/>
      </c>
      <c r="AX94" s="119" t="str">
        <f>IF(AX93="","",VLOOKUP(AX93,シフト記号表!$C$6:$L$47,10,FALSE))</f>
        <v/>
      </c>
      <c r="AY94" s="117" t="str">
        <f>IF(AY93="","",VLOOKUP(AY93,シフト記号表!$C$6:$L$47,10,FALSE))</f>
        <v/>
      </c>
      <c r="AZ94" s="118" t="str">
        <f>IF(AZ93="","",VLOOKUP(AZ93,シフト記号表!$C$6:$L$47,10,FALSE))</f>
        <v/>
      </c>
      <c r="BA94" s="118"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41</v>
      </c>
      <c r="C95" s="213"/>
      <c r="D95" s="214"/>
      <c r="E95" s="112"/>
      <c r="F95" s="113"/>
      <c r="G95" s="112"/>
      <c r="H95" s="113"/>
      <c r="I95" s="217"/>
      <c r="J95" s="218"/>
      <c r="K95" s="221"/>
      <c r="L95" s="222"/>
      <c r="M95" s="222"/>
      <c r="N95" s="214"/>
      <c r="O95" s="195"/>
      <c r="P95" s="196"/>
      <c r="Q95" s="196"/>
      <c r="R95" s="196"/>
      <c r="S95" s="197"/>
      <c r="T95" s="130"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198"/>
      <c r="BC95" s="199"/>
      <c r="BD95" s="200"/>
      <c r="BE95" s="201"/>
      <c r="BF95" s="202"/>
      <c r="BG95" s="203"/>
      <c r="BH95" s="203"/>
      <c r="BI95" s="203"/>
      <c r="BJ95" s="204"/>
    </row>
    <row r="96" spans="2:62" ht="20.25" customHeight="1" x14ac:dyDescent="0.4">
      <c r="B96" s="212"/>
      <c r="C96" s="263"/>
      <c r="D96" s="264"/>
      <c r="E96" s="141"/>
      <c r="F96" s="142">
        <f>C95</f>
        <v>0</v>
      </c>
      <c r="G96" s="141"/>
      <c r="H96" s="142">
        <f>I95</f>
        <v>0</v>
      </c>
      <c r="I96" s="265"/>
      <c r="J96" s="266"/>
      <c r="K96" s="267"/>
      <c r="L96" s="268"/>
      <c r="M96" s="268"/>
      <c r="N96" s="264"/>
      <c r="O96" s="195"/>
      <c r="P96" s="196"/>
      <c r="Q96" s="196"/>
      <c r="R96" s="196"/>
      <c r="S96" s="197"/>
      <c r="T96" s="131" t="s">
        <v>124</v>
      </c>
      <c r="U96" s="95"/>
      <c r="V96" s="132"/>
      <c r="W96" s="117" t="str">
        <f>IF(W95="","",VLOOKUP(W95,シフト記号表!$C$6:$L$47,10,FALSE))</f>
        <v/>
      </c>
      <c r="X96" s="118" t="str">
        <f>IF(X95="","",VLOOKUP(X95,シフト記号表!$C$6:$L$47,10,FALSE))</f>
        <v/>
      </c>
      <c r="Y96" s="118" t="str">
        <f>IF(Y95="","",VLOOKUP(Y95,シフト記号表!$C$6:$L$47,10,FALSE))</f>
        <v/>
      </c>
      <c r="Z96" s="118" t="str">
        <f>IF(Z95="","",VLOOKUP(Z95,シフト記号表!$C$6:$L$47,10,FALSE))</f>
        <v/>
      </c>
      <c r="AA96" s="118" t="str">
        <f>IF(AA95="","",VLOOKUP(AA95,シフト記号表!$C$6:$L$47,10,FALSE))</f>
        <v/>
      </c>
      <c r="AB96" s="118" t="str">
        <f>IF(AB95="","",VLOOKUP(AB95,シフト記号表!$C$6:$L$47,10,FALSE))</f>
        <v/>
      </c>
      <c r="AC96" s="119" t="str">
        <f>IF(AC95="","",VLOOKUP(AC95,シフト記号表!$C$6:$L$47,10,FALSE))</f>
        <v/>
      </c>
      <c r="AD96" s="117" t="str">
        <f>IF(AD95="","",VLOOKUP(AD95,シフト記号表!$C$6:$L$47,10,FALSE))</f>
        <v/>
      </c>
      <c r="AE96" s="118" t="str">
        <f>IF(AE95="","",VLOOKUP(AE95,シフト記号表!$C$6:$L$47,10,FALSE))</f>
        <v/>
      </c>
      <c r="AF96" s="118" t="str">
        <f>IF(AF95="","",VLOOKUP(AF95,シフト記号表!$C$6:$L$47,10,FALSE))</f>
        <v/>
      </c>
      <c r="AG96" s="118" t="str">
        <f>IF(AG95="","",VLOOKUP(AG95,シフト記号表!$C$6:$L$47,10,FALSE))</f>
        <v/>
      </c>
      <c r="AH96" s="118" t="str">
        <f>IF(AH95="","",VLOOKUP(AH95,シフト記号表!$C$6:$L$47,10,FALSE))</f>
        <v/>
      </c>
      <c r="AI96" s="118" t="str">
        <f>IF(AI95="","",VLOOKUP(AI95,シフト記号表!$C$6:$L$47,10,FALSE))</f>
        <v/>
      </c>
      <c r="AJ96" s="119" t="str">
        <f>IF(AJ95="","",VLOOKUP(AJ95,シフト記号表!$C$6:$L$47,10,FALSE))</f>
        <v/>
      </c>
      <c r="AK96" s="117" t="str">
        <f>IF(AK95="","",VLOOKUP(AK95,シフト記号表!$C$6:$L$47,10,FALSE))</f>
        <v/>
      </c>
      <c r="AL96" s="118" t="str">
        <f>IF(AL95="","",VLOOKUP(AL95,シフト記号表!$C$6:$L$47,10,FALSE))</f>
        <v/>
      </c>
      <c r="AM96" s="118" t="str">
        <f>IF(AM95="","",VLOOKUP(AM95,シフト記号表!$C$6:$L$47,10,FALSE))</f>
        <v/>
      </c>
      <c r="AN96" s="118" t="str">
        <f>IF(AN95="","",VLOOKUP(AN95,シフト記号表!$C$6:$L$47,10,FALSE))</f>
        <v/>
      </c>
      <c r="AO96" s="118" t="str">
        <f>IF(AO95="","",VLOOKUP(AO95,シフト記号表!$C$6:$L$47,10,FALSE))</f>
        <v/>
      </c>
      <c r="AP96" s="118" t="str">
        <f>IF(AP95="","",VLOOKUP(AP95,シフト記号表!$C$6:$L$47,10,FALSE))</f>
        <v/>
      </c>
      <c r="AQ96" s="119" t="str">
        <f>IF(AQ95="","",VLOOKUP(AQ95,シフト記号表!$C$6:$L$47,10,FALSE))</f>
        <v/>
      </c>
      <c r="AR96" s="117" t="str">
        <f>IF(AR95="","",VLOOKUP(AR95,シフト記号表!$C$6:$L$47,10,FALSE))</f>
        <v/>
      </c>
      <c r="AS96" s="118" t="str">
        <f>IF(AS95="","",VLOOKUP(AS95,シフト記号表!$C$6:$L$47,10,FALSE))</f>
        <v/>
      </c>
      <c r="AT96" s="118" t="str">
        <f>IF(AT95="","",VLOOKUP(AT95,シフト記号表!$C$6:$L$47,10,FALSE))</f>
        <v/>
      </c>
      <c r="AU96" s="118" t="str">
        <f>IF(AU95="","",VLOOKUP(AU95,シフト記号表!$C$6:$L$47,10,FALSE))</f>
        <v/>
      </c>
      <c r="AV96" s="118" t="str">
        <f>IF(AV95="","",VLOOKUP(AV95,シフト記号表!$C$6:$L$47,10,FALSE))</f>
        <v/>
      </c>
      <c r="AW96" s="118" t="str">
        <f>IF(AW95="","",VLOOKUP(AW95,シフト記号表!$C$6:$L$47,10,FALSE))</f>
        <v/>
      </c>
      <c r="AX96" s="119" t="str">
        <f>IF(AX95="","",VLOOKUP(AX95,シフト記号表!$C$6:$L$47,10,FALSE))</f>
        <v/>
      </c>
      <c r="AY96" s="117" t="str">
        <f>IF(AY95="","",VLOOKUP(AY95,シフト記号表!$C$6:$L$47,10,FALSE))</f>
        <v/>
      </c>
      <c r="AZ96" s="118" t="str">
        <f>IF(AZ95="","",VLOOKUP(AZ95,シフト記号表!$C$6:$L$47,10,FALSE))</f>
        <v/>
      </c>
      <c r="BA96" s="118"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42</v>
      </c>
      <c r="C97" s="213"/>
      <c r="D97" s="214"/>
      <c r="E97" s="112"/>
      <c r="F97" s="113"/>
      <c r="G97" s="112"/>
      <c r="H97" s="113"/>
      <c r="I97" s="217"/>
      <c r="J97" s="218"/>
      <c r="K97" s="221"/>
      <c r="L97" s="222"/>
      <c r="M97" s="222"/>
      <c r="N97" s="214"/>
      <c r="O97" s="195"/>
      <c r="P97" s="196"/>
      <c r="Q97" s="196"/>
      <c r="R97" s="196"/>
      <c r="S97" s="197"/>
      <c r="T97" s="130"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198"/>
      <c r="BC97" s="199"/>
      <c r="BD97" s="200"/>
      <c r="BE97" s="201"/>
      <c r="BF97" s="202"/>
      <c r="BG97" s="203"/>
      <c r="BH97" s="203"/>
      <c r="BI97" s="203"/>
      <c r="BJ97" s="204"/>
    </row>
    <row r="98" spans="2:62" ht="20.25" customHeight="1" x14ac:dyDescent="0.4">
      <c r="B98" s="212"/>
      <c r="C98" s="263"/>
      <c r="D98" s="264"/>
      <c r="E98" s="141"/>
      <c r="F98" s="142">
        <f>C97</f>
        <v>0</v>
      </c>
      <c r="G98" s="141"/>
      <c r="H98" s="142">
        <f>I97</f>
        <v>0</v>
      </c>
      <c r="I98" s="265"/>
      <c r="J98" s="266"/>
      <c r="K98" s="267"/>
      <c r="L98" s="268"/>
      <c r="M98" s="268"/>
      <c r="N98" s="264"/>
      <c r="O98" s="195"/>
      <c r="P98" s="196"/>
      <c r="Q98" s="196"/>
      <c r="R98" s="196"/>
      <c r="S98" s="197"/>
      <c r="T98" s="131" t="s">
        <v>124</v>
      </c>
      <c r="U98" s="95"/>
      <c r="V98" s="132"/>
      <c r="W98" s="117" t="str">
        <f>IF(W97="","",VLOOKUP(W97,シフト記号表!$C$6:$L$47,10,FALSE))</f>
        <v/>
      </c>
      <c r="X98" s="118" t="str">
        <f>IF(X97="","",VLOOKUP(X97,シフト記号表!$C$6:$L$47,10,FALSE))</f>
        <v/>
      </c>
      <c r="Y98" s="118" t="str">
        <f>IF(Y97="","",VLOOKUP(Y97,シフト記号表!$C$6:$L$47,10,FALSE))</f>
        <v/>
      </c>
      <c r="Z98" s="118" t="str">
        <f>IF(Z97="","",VLOOKUP(Z97,シフト記号表!$C$6:$L$47,10,FALSE))</f>
        <v/>
      </c>
      <c r="AA98" s="118" t="str">
        <f>IF(AA97="","",VLOOKUP(AA97,シフト記号表!$C$6:$L$47,10,FALSE))</f>
        <v/>
      </c>
      <c r="AB98" s="118" t="str">
        <f>IF(AB97="","",VLOOKUP(AB97,シフト記号表!$C$6:$L$47,10,FALSE))</f>
        <v/>
      </c>
      <c r="AC98" s="119" t="str">
        <f>IF(AC97="","",VLOOKUP(AC97,シフト記号表!$C$6:$L$47,10,FALSE))</f>
        <v/>
      </c>
      <c r="AD98" s="117" t="str">
        <f>IF(AD97="","",VLOOKUP(AD97,シフト記号表!$C$6:$L$47,10,FALSE))</f>
        <v/>
      </c>
      <c r="AE98" s="118" t="str">
        <f>IF(AE97="","",VLOOKUP(AE97,シフト記号表!$C$6:$L$47,10,FALSE))</f>
        <v/>
      </c>
      <c r="AF98" s="118" t="str">
        <f>IF(AF97="","",VLOOKUP(AF97,シフト記号表!$C$6:$L$47,10,FALSE))</f>
        <v/>
      </c>
      <c r="AG98" s="118" t="str">
        <f>IF(AG97="","",VLOOKUP(AG97,シフト記号表!$C$6:$L$47,10,FALSE))</f>
        <v/>
      </c>
      <c r="AH98" s="118" t="str">
        <f>IF(AH97="","",VLOOKUP(AH97,シフト記号表!$C$6:$L$47,10,FALSE))</f>
        <v/>
      </c>
      <c r="AI98" s="118" t="str">
        <f>IF(AI97="","",VLOOKUP(AI97,シフト記号表!$C$6:$L$47,10,FALSE))</f>
        <v/>
      </c>
      <c r="AJ98" s="119" t="str">
        <f>IF(AJ97="","",VLOOKUP(AJ97,シフト記号表!$C$6:$L$47,10,FALSE))</f>
        <v/>
      </c>
      <c r="AK98" s="117" t="str">
        <f>IF(AK97="","",VLOOKUP(AK97,シフト記号表!$C$6:$L$47,10,FALSE))</f>
        <v/>
      </c>
      <c r="AL98" s="118" t="str">
        <f>IF(AL97="","",VLOOKUP(AL97,シフト記号表!$C$6:$L$47,10,FALSE))</f>
        <v/>
      </c>
      <c r="AM98" s="118" t="str">
        <f>IF(AM97="","",VLOOKUP(AM97,シフト記号表!$C$6:$L$47,10,FALSE))</f>
        <v/>
      </c>
      <c r="AN98" s="118" t="str">
        <f>IF(AN97="","",VLOOKUP(AN97,シフト記号表!$C$6:$L$47,10,FALSE))</f>
        <v/>
      </c>
      <c r="AO98" s="118" t="str">
        <f>IF(AO97="","",VLOOKUP(AO97,シフト記号表!$C$6:$L$47,10,FALSE))</f>
        <v/>
      </c>
      <c r="AP98" s="118" t="str">
        <f>IF(AP97="","",VLOOKUP(AP97,シフト記号表!$C$6:$L$47,10,FALSE))</f>
        <v/>
      </c>
      <c r="AQ98" s="119" t="str">
        <f>IF(AQ97="","",VLOOKUP(AQ97,シフト記号表!$C$6:$L$47,10,FALSE))</f>
        <v/>
      </c>
      <c r="AR98" s="117" t="str">
        <f>IF(AR97="","",VLOOKUP(AR97,シフト記号表!$C$6:$L$47,10,FALSE))</f>
        <v/>
      </c>
      <c r="AS98" s="118" t="str">
        <f>IF(AS97="","",VLOOKUP(AS97,シフト記号表!$C$6:$L$47,10,FALSE))</f>
        <v/>
      </c>
      <c r="AT98" s="118" t="str">
        <f>IF(AT97="","",VLOOKUP(AT97,シフト記号表!$C$6:$L$47,10,FALSE))</f>
        <v/>
      </c>
      <c r="AU98" s="118" t="str">
        <f>IF(AU97="","",VLOOKUP(AU97,シフト記号表!$C$6:$L$47,10,FALSE))</f>
        <v/>
      </c>
      <c r="AV98" s="118" t="str">
        <f>IF(AV97="","",VLOOKUP(AV97,シフト記号表!$C$6:$L$47,10,FALSE))</f>
        <v/>
      </c>
      <c r="AW98" s="118" t="str">
        <f>IF(AW97="","",VLOOKUP(AW97,シフト記号表!$C$6:$L$47,10,FALSE))</f>
        <v/>
      </c>
      <c r="AX98" s="119" t="str">
        <f>IF(AX97="","",VLOOKUP(AX97,シフト記号表!$C$6:$L$47,10,FALSE))</f>
        <v/>
      </c>
      <c r="AY98" s="117" t="str">
        <f>IF(AY97="","",VLOOKUP(AY97,シフト記号表!$C$6:$L$47,10,FALSE))</f>
        <v/>
      </c>
      <c r="AZ98" s="118" t="str">
        <f>IF(AZ97="","",VLOOKUP(AZ97,シフト記号表!$C$6:$L$47,10,FALSE))</f>
        <v/>
      </c>
      <c r="BA98" s="118"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43</v>
      </c>
      <c r="C99" s="213"/>
      <c r="D99" s="214"/>
      <c r="E99" s="112"/>
      <c r="F99" s="113"/>
      <c r="G99" s="112"/>
      <c r="H99" s="113"/>
      <c r="I99" s="217"/>
      <c r="J99" s="218"/>
      <c r="K99" s="221"/>
      <c r="L99" s="222"/>
      <c r="M99" s="222"/>
      <c r="N99" s="214"/>
      <c r="O99" s="195"/>
      <c r="P99" s="196"/>
      <c r="Q99" s="196"/>
      <c r="R99" s="196"/>
      <c r="S99" s="197"/>
      <c r="T99" s="130"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198"/>
      <c r="BC99" s="199"/>
      <c r="BD99" s="200"/>
      <c r="BE99" s="201"/>
      <c r="BF99" s="202"/>
      <c r="BG99" s="203"/>
      <c r="BH99" s="203"/>
      <c r="BI99" s="203"/>
      <c r="BJ99" s="204"/>
    </row>
    <row r="100" spans="2:62" ht="20.25" customHeight="1" x14ac:dyDescent="0.4">
      <c r="B100" s="212"/>
      <c r="C100" s="263"/>
      <c r="D100" s="264"/>
      <c r="E100" s="141"/>
      <c r="F100" s="142">
        <f>C99</f>
        <v>0</v>
      </c>
      <c r="G100" s="141"/>
      <c r="H100" s="142">
        <f>I99</f>
        <v>0</v>
      </c>
      <c r="I100" s="265"/>
      <c r="J100" s="266"/>
      <c r="K100" s="267"/>
      <c r="L100" s="268"/>
      <c r="M100" s="268"/>
      <c r="N100" s="264"/>
      <c r="O100" s="195"/>
      <c r="P100" s="196"/>
      <c r="Q100" s="196"/>
      <c r="R100" s="196"/>
      <c r="S100" s="197"/>
      <c r="T100" s="131" t="s">
        <v>124</v>
      </c>
      <c r="U100" s="95"/>
      <c r="V100" s="132"/>
      <c r="W100" s="117" t="str">
        <f>IF(W99="","",VLOOKUP(W99,シフト記号表!$C$6:$L$47,10,FALSE))</f>
        <v/>
      </c>
      <c r="X100" s="118" t="str">
        <f>IF(X99="","",VLOOKUP(X99,シフト記号表!$C$6:$L$47,10,FALSE))</f>
        <v/>
      </c>
      <c r="Y100" s="118" t="str">
        <f>IF(Y99="","",VLOOKUP(Y99,シフト記号表!$C$6:$L$47,10,FALSE))</f>
        <v/>
      </c>
      <c r="Z100" s="118" t="str">
        <f>IF(Z99="","",VLOOKUP(Z99,シフト記号表!$C$6:$L$47,10,FALSE))</f>
        <v/>
      </c>
      <c r="AA100" s="118" t="str">
        <f>IF(AA99="","",VLOOKUP(AA99,シフト記号表!$C$6:$L$47,10,FALSE))</f>
        <v/>
      </c>
      <c r="AB100" s="118" t="str">
        <f>IF(AB99="","",VLOOKUP(AB99,シフト記号表!$C$6:$L$47,10,FALSE))</f>
        <v/>
      </c>
      <c r="AC100" s="119" t="str">
        <f>IF(AC99="","",VLOOKUP(AC99,シフト記号表!$C$6:$L$47,10,FALSE))</f>
        <v/>
      </c>
      <c r="AD100" s="117" t="str">
        <f>IF(AD99="","",VLOOKUP(AD99,シフト記号表!$C$6:$L$47,10,FALSE))</f>
        <v/>
      </c>
      <c r="AE100" s="118" t="str">
        <f>IF(AE99="","",VLOOKUP(AE99,シフト記号表!$C$6:$L$47,10,FALSE))</f>
        <v/>
      </c>
      <c r="AF100" s="118" t="str">
        <f>IF(AF99="","",VLOOKUP(AF99,シフト記号表!$C$6:$L$47,10,FALSE))</f>
        <v/>
      </c>
      <c r="AG100" s="118" t="str">
        <f>IF(AG99="","",VLOOKUP(AG99,シフト記号表!$C$6:$L$47,10,FALSE))</f>
        <v/>
      </c>
      <c r="AH100" s="118" t="str">
        <f>IF(AH99="","",VLOOKUP(AH99,シフト記号表!$C$6:$L$47,10,FALSE))</f>
        <v/>
      </c>
      <c r="AI100" s="118" t="str">
        <f>IF(AI99="","",VLOOKUP(AI99,シフト記号表!$C$6:$L$47,10,FALSE))</f>
        <v/>
      </c>
      <c r="AJ100" s="119" t="str">
        <f>IF(AJ99="","",VLOOKUP(AJ99,シフト記号表!$C$6:$L$47,10,FALSE))</f>
        <v/>
      </c>
      <c r="AK100" s="117" t="str">
        <f>IF(AK99="","",VLOOKUP(AK99,シフト記号表!$C$6:$L$47,10,FALSE))</f>
        <v/>
      </c>
      <c r="AL100" s="118" t="str">
        <f>IF(AL99="","",VLOOKUP(AL99,シフト記号表!$C$6:$L$47,10,FALSE))</f>
        <v/>
      </c>
      <c r="AM100" s="118" t="str">
        <f>IF(AM99="","",VLOOKUP(AM99,シフト記号表!$C$6:$L$47,10,FALSE))</f>
        <v/>
      </c>
      <c r="AN100" s="118" t="str">
        <f>IF(AN99="","",VLOOKUP(AN99,シフト記号表!$C$6:$L$47,10,FALSE))</f>
        <v/>
      </c>
      <c r="AO100" s="118" t="str">
        <f>IF(AO99="","",VLOOKUP(AO99,シフト記号表!$C$6:$L$47,10,FALSE))</f>
        <v/>
      </c>
      <c r="AP100" s="118" t="str">
        <f>IF(AP99="","",VLOOKUP(AP99,シフト記号表!$C$6:$L$47,10,FALSE))</f>
        <v/>
      </c>
      <c r="AQ100" s="119" t="str">
        <f>IF(AQ99="","",VLOOKUP(AQ99,シフト記号表!$C$6:$L$47,10,FALSE))</f>
        <v/>
      </c>
      <c r="AR100" s="117" t="str">
        <f>IF(AR99="","",VLOOKUP(AR99,シフト記号表!$C$6:$L$47,10,FALSE))</f>
        <v/>
      </c>
      <c r="AS100" s="118" t="str">
        <f>IF(AS99="","",VLOOKUP(AS99,シフト記号表!$C$6:$L$47,10,FALSE))</f>
        <v/>
      </c>
      <c r="AT100" s="118" t="str">
        <f>IF(AT99="","",VLOOKUP(AT99,シフト記号表!$C$6:$L$47,10,FALSE))</f>
        <v/>
      </c>
      <c r="AU100" s="118" t="str">
        <f>IF(AU99="","",VLOOKUP(AU99,シフト記号表!$C$6:$L$47,10,FALSE))</f>
        <v/>
      </c>
      <c r="AV100" s="118" t="str">
        <f>IF(AV99="","",VLOOKUP(AV99,シフト記号表!$C$6:$L$47,10,FALSE))</f>
        <v/>
      </c>
      <c r="AW100" s="118" t="str">
        <f>IF(AW99="","",VLOOKUP(AW99,シフト記号表!$C$6:$L$47,10,FALSE))</f>
        <v/>
      </c>
      <c r="AX100" s="119" t="str">
        <f>IF(AX99="","",VLOOKUP(AX99,シフト記号表!$C$6:$L$47,10,FALSE))</f>
        <v/>
      </c>
      <c r="AY100" s="117" t="str">
        <f>IF(AY99="","",VLOOKUP(AY99,シフト記号表!$C$6:$L$47,10,FALSE))</f>
        <v/>
      </c>
      <c r="AZ100" s="118" t="str">
        <f>IF(AZ99="","",VLOOKUP(AZ99,シフト記号表!$C$6:$L$47,10,FALSE))</f>
        <v/>
      </c>
      <c r="BA100" s="118"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44</v>
      </c>
      <c r="C101" s="213"/>
      <c r="D101" s="214"/>
      <c r="E101" s="112"/>
      <c r="F101" s="113"/>
      <c r="G101" s="112"/>
      <c r="H101" s="113"/>
      <c r="I101" s="217"/>
      <c r="J101" s="218"/>
      <c r="K101" s="221"/>
      <c r="L101" s="222"/>
      <c r="M101" s="222"/>
      <c r="N101" s="214"/>
      <c r="O101" s="195"/>
      <c r="P101" s="196"/>
      <c r="Q101" s="196"/>
      <c r="R101" s="196"/>
      <c r="S101" s="197"/>
      <c r="T101" s="130"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198"/>
      <c r="BC101" s="199"/>
      <c r="BD101" s="200"/>
      <c r="BE101" s="201"/>
      <c r="BF101" s="202"/>
      <c r="BG101" s="203"/>
      <c r="BH101" s="203"/>
      <c r="BI101" s="203"/>
      <c r="BJ101" s="204"/>
    </row>
    <row r="102" spans="2:62" ht="20.25" customHeight="1" x14ac:dyDescent="0.4">
      <c r="B102" s="212"/>
      <c r="C102" s="263"/>
      <c r="D102" s="264"/>
      <c r="E102" s="141"/>
      <c r="F102" s="142">
        <f>C101</f>
        <v>0</v>
      </c>
      <c r="G102" s="141"/>
      <c r="H102" s="142">
        <f>I101</f>
        <v>0</v>
      </c>
      <c r="I102" s="265"/>
      <c r="J102" s="266"/>
      <c r="K102" s="267"/>
      <c r="L102" s="268"/>
      <c r="M102" s="268"/>
      <c r="N102" s="264"/>
      <c r="O102" s="195"/>
      <c r="P102" s="196"/>
      <c r="Q102" s="196"/>
      <c r="R102" s="196"/>
      <c r="S102" s="197"/>
      <c r="T102" s="131" t="s">
        <v>124</v>
      </c>
      <c r="U102" s="95"/>
      <c r="V102" s="132"/>
      <c r="W102" s="117" t="str">
        <f>IF(W101="","",VLOOKUP(W101,シフト記号表!$C$6:$L$47,10,FALSE))</f>
        <v/>
      </c>
      <c r="X102" s="118" t="str">
        <f>IF(X101="","",VLOOKUP(X101,シフト記号表!$C$6:$L$47,10,FALSE))</f>
        <v/>
      </c>
      <c r="Y102" s="118" t="str">
        <f>IF(Y101="","",VLOOKUP(Y101,シフト記号表!$C$6:$L$47,10,FALSE))</f>
        <v/>
      </c>
      <c r="Z102" s="118" t="str">
        <f>IF(Z101="","",VLOOKUP(Z101,シフト記号表!$C$6:$L$47,10,FALSE))</f>
        <v/>
      </c>
      <c r="AA102" s="118" t="str">
        <f>IF(AA101="","",VLOOKUP(AA101,シフト記号表!$C$6:$L$47,10,FALSE))</f>
        <v/>
      </c>
      <c r="AB102" s="118" t="str">
        <f>IF(AB101="","",VLOOKUP(AB101,シフト記号表!$C$6:$L$47,10,FALSE))</f>
        <v/>
      </c>
      <c r="AC102" s="119" t="str">
        <f>IF(AC101="","",VLOOKUP(AC101,シフト記号表!$C$6:$L$47,10,FALSE))</f>
        <v/>
      </c>
      <c r="AD102" s="117" t="str">
        <f>IF(AD101="","",VLOOKUP(AD101,シフト記号表!$C$6:$L$47,10,FALSE))</f>
        <v/>
      </c>
      <c r="AE102" s="118" t="str">
        <f>IF(AE101="","",VLOOKUP(AE101,シフト記号表!$C$6:$L$47,10,FALSE))</f>
        <v/>
      </c>
      <c r="AF102" s="118" t="str">
        <f>IF(AF101="","",VLOOKUP(AF101,シフト記号表!$C$6:$L$47,10,FALSE))</f>
        <v/>
      </c>
      <c r="AG102" s="118" t="str">
        <f>IF(AG101="","",VLOOKUP(AG101,シフト記号表!$C$6:$L$47,10,FALSE))</f>
        <v/>
      </c>
      <c r="AH102" s="118" t="str">
        <f>IF(AH101="","",VLOOKUP(AH101,シフト記号表!$C$6:$L$47,10,FALSE))</f>
        <v/>
      </c>
      <c r="AI102" s="118" t="str">
        <f>IF(AI101="","",VLOOKUP(AI101,シフト記号表!$C$6:$L$47,10,FALSE))</f>
        <v/>
      </c>
      <c r="AJ102" s="119" t="str">
        <f>IF(AJ101="","",VLOOKUP(AJ101,シフト記号表!$C$6:$L$47,10,FALSE))</f>
        <v/>
      </c>
      <c r="AK102" s="117" t="str">
        <f>IF(AK101="","",VLOOKUP(AK101,シフト記号表!$C$6:$L$47,10,FALSE))</f>
        <v/>
      </c>
      <c r="AL102" s="118" t="str">
        <f>IF(AL101="","",VLOOKUP(AL101,シフト記号表!$C$6:$L$47,10,FALSE))</f>
        <v/>
      </c>
      <c r="AM102" s="118" t="str">
        <f>IF(AM101="","",VLOOKUP(AM101,シフト記号表!$C$6:$L$47,10,FALSE))</f>
        <v/>
      </c>
      <c r="AN102" s="118" t="str">
        <f>IF(AN101="","",VLOOKUP(AN101,シフト記号表!$C$6:$L$47,10,FALSE))</f>
        <v/>
      </c>
      <c r="AO102" s="118" t="str">
        <f>IF(AO101="","",VLOOKUP(AO101,シフト記号表!$C$6:$L$47,10,FALSE))</f>
        <v/>
      </c>
      <c r="AP102" s="118" t="str">
        <f>IF(AP101="","",VLOOKUP(AP101,シフト記号表!$C$6:$L$47,10,FALSE))</f>
        <v/>
      </c>
      <c r="AQ102" s="119" t="str">
        <f>IF(AQ101="","",VLOOKUP(AQ101,シフト記号表!$C$6:$L$47,10,FALSE))</f>
        <v/>
      </c>
      <c r="AR102" s="117" t="str">
        <f>IF(AR101="","",VLOOKUP(AR101,シフト記号表!$C$6:$L$47,10,FALSE))</f>
        <v/>
      </c>
      <c r="AS102" s="118" t="str">
        <f>IF(AS101="","",VLOOKUP(AS101,シフト記号表!$C$6:$L$47,10,FALSE))</f>
        <v/>
      </c>
      <c r="AT102" s="118" t="str">
        <f>IF(AT101="","",VLOOKUP(AT101,シフト記号表!$C$6:$L$47,10,FALSE))</f>
        <v/>
      </c>
      <c r="AU102" s="118" t="str">
        <f>IF(AU101="","",VLOOKUP(AU101,シフト記号表!$C$6:$L$47,10,FALSE))</f>
        <v/>
      </c>
      <c r="AV102" s="118" t="str">
        <f>IF(AV101="","",VLOOKUP(AV101,シフト記号表!$C$6:$L$47,10,FALSE))</f>
        <v/>
      </c>
      <c r="AW102" s="118" t="str">
        <f>IF(AW101="","",VLOOKUP(AW101,シフト記号表!$C$6:$L$47,10,FALSE))</f>
        <v/>
      </c>
      <c r="AX102" s="119" t="str">
        <f>IF(AX101="","",VLOOKUP(AX101,シフト記号表!$C$6:$L$47,10,FALSE))</f>
        <v/>
      </c>
      <c r="AY102" s="117" t="str">
        <f>IF(AY101="","",VLOOKUP(AY101,シフト記号表!$C$6:$L$47,10,FALSE))</f>
        <v/>
      </c>
      <c r="AZ102" s="118" t="str">
        <f>IF(AZ101="","",VLOOKUP(AZ101,シフト記号表!$C$6:$L$47,10,FALSE))</f>
        <v/>
      </c>
      <c r="BA102" s="118"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45</v>
      </c>
      <c r="C103" s="213"/>
      <c r="D103" s="214"/>
      <c r="E103" s="112"/>
      <c r="F103" s="113"/>
      <c r="G103" s="112"/>
      <c r="H103" s="113"/>
      <c r="I103" s="217"/>
      <c r="J103" s="218"/>
      <c r="K103" s="221"/>
      <c r="L103" s="222"/>
      <c r="M103" s="222"/>
      <c r="N103" s="214"/>
      <c r="O103" s="195"/>
      <c r="P103" s="196"/>
      <c r="Q103" s="196"/>
      <c r="R103" s="196"/>
      <c r="S103" s="197"/>
      <c r="T103" s="130"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198"/>
      <c r="BC103" s="199"/>
      <c r="BD103" s="200"/>
      <c r="BE103" s="201"/>
      <c r="BF103" s="202"/>
      <c r="BG103" s="203"/>
      <c r="BH103" s="203"/>
      <c r="BI103" s="203"/>
      <c r="BJ103" s="204"/>
    </row>
    <row r="104" spans="2:62" ht="20.25" customHeight="1" x14ac:dyDescent="0.4">
      <c r="B104" s="212"/>
      <c r="C104" s="263"/>
      <c r="D104" s="264"/>
      <c r="E104" s="141"/>
      <c r="F104" s="142">
        <f>C103</f>
        <v>0</v>
      </c>
      <c r="G104" s="141"/>
      <c r="H104" s="142">
        <f>I103</f>
        <v>0</v>
      </c>
      <c r="I104" s="265"/>
      <c r="J104" s="266"/>
      <c r="K104" s="267"/>
      <c r="L104" s="268"/>
      <c r="M104" s="268"/>
      <c r="N104" s="264"/>
      <c r="O104" s="195"/>
      <c r="P104" s="196"/>
      <c r="Q104" s="196"/>
      <c r="R104" s="196"/>
      <c r="S104" s="197"/>
      <c r="T104" s="131" t="s">
        <v>124</v>
      </c>
      <c r="U104" s="95"/>
      <c r="V104" s="132"/>
      <c r="W104" s="117" t="str">
        <f>IF(W103="","",VLOOKUP(W103,シフト記号表!$C$6:$L$47,10,FALSE))</f>
        <v/>
      </c>
      <c r="X104" s="118" t="str">
        <f>IF(X103="","",VLOOKUP(X103,シフト記号表!$C$6:$L$47,10,FALSE))</f>
        <v/>
      </c>
      <c r="Y104" s="118" t="str">
        <f>IF(Y103="","",VLOOKUP(Y103,シフト記号表!$C$6:$L$47,10,FALSE))</f>
        <v/>
      </c>
      <c r="Z104" s="118" t="str">
        <f>IF(Z103="","",VLOOKUP(Z103,シフト記号表!$C$6:$L$47,10,FALSE))</f>
        <v/>
      </c>
      <c r="AA104" s="118" t="str">
        <f>IF(AA103="","",VLOOKUP(AA103,シフト記号表!$C$6:$L$47,10,FALSE))</f>
        <v/>
      </c>
      <c r="AB104" s="118" t="str">
        <f>IF(AB103="","",VLOOKUP(AB103,シフト記号表!$C$6:$L$47,10,FALSE))</f>
        <v/>
      </c>
      <c r="AC104" s="119" t="str">
        <f>IF(AC103="","",VLOOKUP(AC103,シフト記号表!$C$6:$L$47,10,FALSE))</f>
        <v/>
      </c>
      <c r="AD104" s="117" t="str">
        <f>IF(AD103="","",VLOOKUP(AD103,シフト記号表!$C$6:$L$47,10,FALSE))</f>
        <v/>
      </c>
      <c r="AE104" s="118" t="str">
        <f>IF(AE103="","",VLOOKUP(AE103,シフト記号表!$C$6:$L$47,10,FALSE))</f>
        <v/>
      </c>
      <c r="AF104" s="118" t="str">
        <f>IF(AF103="","",VLOOKUP(AF103,シフト記号表!$C$6:$L$47,10,FALSE))</f>
        <v/>
      </c>
      <c r="AG104" s="118" t="str">
        <f>IF(AG103="","",VLOOKUP(AG103,シフト記号表!$C$6:$L$47,10,FALSE))</f>
        <v/>
      </c>
      <c r="AH104" s="118" t="str">
        <f>IF(AH103="","",VLOOKUP(AH103,シフト記号表!$C$6:$L$47,10,FALSE))</f>
        <v/>
      </c>
      <c r="AI104" s="118" t="str">
        <f>IF(AI103="","",VLOOKUP(AI103,シフト記号表!$C$6:$L$47,10,FALSE))</f>
        <v/>
      </c>
      <c r="AJ104" s="119" t="str">
        <f>IF(AJ103="","",VLOOKUP(AJ103,シフト記号表!$C$6:$L$47,10,FALSE))</f>
        <v/>
      </c>
      <c r="AK104" s="117" t="str">
        <f>IF(AK103="","",VLOOKUP(AK103,シフト記号表!$C$6:$L$47,10,FALSE))</f>
        <v/>
      </c>
      <c r="AL104" s="118" t="str">
        <f>IF(AL103="","",VLOOKUP(AL103,シフト記号表!$C$6:$L$47,10,FALSE))</f>
        <v/>
      </c>
      <c r="AM104" s="118" t="str">
        <f>IF(AM103="","",VLOOKUP(AM103,シフト記号表!$C$6:$L$47,10,FALSE))</f>
        <v/>
      </c>
      <c r="AN104" s="118" t="str">
        <f>IF(AN103="","",VLOOKUP(AN103,シフト記号表!$C$6:$L$47,10,FALSE))</f>
        <v/>
      </c>
      <c r="AO104" s="118" t="str">
        <f>IF(AO103="","",VLOOKUP(AO103,シフト記号表!$C$6:$L$47,10,FALSE))</f>
        <v/>
      </c>
      <c r="AP104" s="118" t="str">
        <f>IF(AP103="","",VLOOKUP(AP103,シフト記号表!$C$6:$L$47,10,FALSE))</f>
        <v/>
      </c>
      <c r="AQ104" s="119" t="str">
        <f>IF(AQ103="","",VLOOKUP(AQ103,シフト記号表!$C$6:$L$47,10,FALSE))</f>
        <v/>
      </c>
      <c r="AR104" s="117" t="str">
        <f>IF(AR103="","",VLOOKUP(AR103,シフト記号表!$C$6:$L$47,10,FALSE))</f>
        <v/>
      </c>
      <c r="AS104" s="118" t="str">
        <f>IF(AS103="","",VLOOKUP(AS103,シフト記号表!$C$6:$L$47,10,FALSE))</f>
        <v/>
      </c>
      <c r="AT104" s="118" t="str">
        <f>IF(AT103="","",VLOOKUP(AT103,シフト記号表!$C$6:$L$47,10,FALSE))</f>
        <v/>
      </c>
      <c r="AU104" s="118" t="str">
        <f>IF(AU103="","",VLOOKUP(AU103,シフト記号表!$C$6:$L$47,10,FALSE))</f>
        <v/>
      </c>
      <c r="AV104" s="118" t="str">
        <f>IF(AV103="","",VLOOKUP(AV103,シフト記号表!$C$6:$L$47,10,FALSE))</f>
        <v/>
      </c>
      <c r="AW104" s="118" t="str">
        <f>IF(AW103="","",VLOOKUP(AW103,シフト記号表!$C$6:$L$47,10,FALSE))</f>
        <v/>
      </c>
      <c r="AX104" s="119" t="str">
        <f>IF(AX103="","",VLOOKUP(AX103,シフト記号表!$C$6:$L$47,10,FALSE))</f>
        <v/>
      </c>
      <c r="AY104" s="117" t="str">
        <f>IF(AY103="","",VLOOKUP(AY103,シフト記号表!$C$6:$L$47,10,FALSE))</f>
        <v/>
      </c>
      <c r="AZ104" s="118" t="str">
        <f>IF(AZ103="","",VLOOKUP(AZ103,シフト記号表!$C$6:$L$47,10,FALSE))</f>
        <v/>
      </c>
      <c r="BA104" s="118"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46</v>
      </c>
      <c r="C105" s="213"/>
      <c r="D105" s="214"/>
      <c r="E105" s="112"/>
      <c r="F105" s="113"/>
      <c r="G105" s="112"/>
      <c r="H105" s="113"/>
      <c r="I105" s="217"/>
      <c r="J105" s="218"/>
      <c r="K105" s="221"/>
      <c r="L105" s="222"/>
      <c r="M105" s="222"/>
      <c r="N105" s="214"/>
      <c r="O105" s="195"/>
      <c r="P105" s="196"/>
      <c r="Q105" s="196"/>
      <c r="R105" s="196"/>
      <c r="S105" s="197"/>
      <c r="T105" s="130"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198"/>
      <c r="BC105" s="199"/>
      <c r="BD105" s="200"/>
      <c r="BE105" s="201"/>
      <c r="BF105" s="202"/>
      <c r="BG105" s="203"/>
      <c r="BH105" s="203"/>
      <c r="BI105" s="203"/>
      <c r="BJ105" s="204"/>
    </row>
    <row r="106" spans="2:62" ht="20.25" customHeight="1" x14ac:dyDescent="0.4">
      <c r="B106" s="212"/>
      <c r="C106" s="263"/>
      <c r="D106" s="264"/>
      <c r="E106" s="141"/>
      <c r="F106" s="142">
        <f>C105</f>
        <v>0</v>
      </c>
      <c r="G106" s="141"/>
      <c r="H106" s="142">
        <f>I105</f>
        <v>0</v>
      </c>
      <c r="I106" s="265"/>
      <c r="J106" s="266"/>
      <c r="K106" s="267"/>
      <c r="L106" s="268"/>
      <c r="M106" s="268"/>
      <c r="N106" s="264"/>
      <c r="O106" s="195"/>
      <c r="P106" s="196"/>
      <c r="Q106" s="196"/>
      <c r="R106" s="196"/>
      <c r="S106" s="197"/>
      <c r="T106" s="131" t="s">
        <v>124</v>
      </c>
      <c r="U106" s="95"/>
      <c r="V106" s="132"/>
      <c r="W106" s="117" t="str">
        <f>IF(W105="","",VLOOKUP(W105,シフト記号表!$C$6:$L$47,10,FALSE))</f>
        <v/>
      </c>
      <c r="X106" s="118" t="str">
        <f>IF(X105="","",VLOOKUP(X105,シフト記号表!$C$6:$L$47,10,FALSE))</f>
        <v/>
      </c>
      <c r="Y106" s="118" t="str">
        <f>IF(Y105="","",VLOOKUP(Y105,シフト記号表!$C$6:$L$47,10,FALSE))</f>
        <v/>
      </c>
      <c r="Z106" s="118" t="str">
        <f>IF(Z105="","",VLOOKUP(Z105,シフト記号表!$C$6:$L$47,10,FALSE))</f>
        <v/>
      </c>
      <c r="AA106" s="118" t="str">
        <f>IF(AA105="","",VLOOKUP(AA105,シフト記号表!$C$6:$L$47,10,FALSE))</f>
        <v/>
      </c>
      <c r="AB106" s="118" t="str">
        <f>IF(AB105="","",VLOOKUP(AB105,シフト記号表!$C$6:$L$47,10,FALSE))</f>
        <v/>
      </c>
      <c r="AC106" s="119" t="str">
        <f>IF(AC105="","",VLOOKUP(AC105,シフト記号表!$C$6:$L$47,10,FALSE))</f>
        <v/>
      </c>
      <c r="AD106" s="117" t="str">
        <f>IF(AD105="","",VLOOKUP(AD105,シフト記号表!$C$6:$L$47,10,FALSE))</f>
        <v/>
      </c>
      <c r="AE106" s="118" t="str">
        <f>IF(AE105="","",VLOOKUP(AE105,シフト記号表!$C$6:$L$47,10,FALSE))</f>
        <v/>
      </c>
      <c r="AF106" s="118" t="str">
        <f>IF(AF105="","",VLOOKUP(AF105,シフト記号表!$C$6:$L$47,10,FALSE))</f>
        <v/>
      </c>
      <c r="AG106" s="118" t="str">
        <f>IF(AG105="","",VLOOKUP(AG105,シフト記号表!$C$6:$L$47,10,FALSE))</f>
        <v/>
      </c>
      <c r="AH106" s="118" t="str">
        <f>IF(AH105="","",VLOOKUP(AH105,シフト記号表!$C$6:$L$47,10,FALSE))</f>
        <v/>
      </c>
      <c r="AI106" s="118" t="str">
        <f>IF(AI105="","",VLOOKUP(AI105,シフト記号表!$C$6:$L$47,10,FALSE))</f>
        <v/>
      </c>
      <c r="AJ106" s="119" t="str">
        <f>IF(AJ105="","",VLOOKUP(AJ105,シフト記号表!$C$6:$L$47,10,FALSE))</f>
        <v/>
      </c>
      <c r="AK106" s="117" t="str">
        <f>IF(AK105="","",VLOOKUP(AK105,シフト記号表!$C$6:$L$47,10,FALSE))</f>
        <v/>
      </c>
      <c r="AL106" s="118" t="str">
        <f>IF(AL105="","",VLOOKUP(AL105,シフト記号表!$C$6:$L$47,10,FALSE))</f>
        <v/>
      </c>
      <c r="AM106" s="118" t="str">
        <f>IF(AM105="","",VLOOKUP(AM105,シフト記号表!$C$6:$L$47,10,FALSE))</f>
        <v/>
      </c>
      <c r="AN106" s="118" t="str">
        <f>IF(AN105="","",VLOOKUP(AN105,シフト記号表!$C$6:$L$47,10,FALSE))</f>
        <v/>
      </c>
      <c r="AO106" s="118" t="str">
        <f>IF(AO105="","",VLOOKUP(AO105,シフト記号表!$C$6:$L$47,10,FALSE))</f>
        <v/>
      </c>
      <c r="AP106" s="118" t="str">
        <f>IF(AP105="","",VLOOKUP(AP105,シフト記号表!$C$6:$L$47,10,FALSE))</f>
        <v/>
      </c>
      <c r="AQ106" s="119" t="str">
        <f>IF(AQ105="","",VLOOKUP(AQ105,シフト記号表!$C$6:$L$47,10,FALSE))</f>
        <v/>
      </c>
      <c r="AR106" s="117" t="str">
        <f>IF(AR105="","",VLOOKUP(AR105,シフト記号表!$C$6:$L$47,10,FALSE))</f>
        <v/>
      </c>
      <c r="AS106" s="118" t="str">
        <f>IF(AS105="","",VLOOKUP(AS105,シフト記号表!$C$6:$L$47,10,FALSE))</f>
        <v/>
      </c>
      <c r="AT106" s="118" t="str">
        <f>IF(AT105="","",VLOOKUP(AT105,シフト記号表!$C$6:$L$47,10,FALSE))</f>
        <v/>
      </c>
      <c r="AU106" s="118" t="str">
        <f>IF(AU105="","",VLOOKUP(AU105,シフト記号表!$C$6:$L$47,10,FALSE))</f>
        <v/>
      </c>
      <c r="AV106" s="118" t="str">
        <f>IF(AV105="","",VLOOKUP(AV105,シフト記号表!$C$6:$L$47,10,FALSE))</f>
        <v/>
      </c>
      <c r="AW106" s="118" t="str">
        <f>IF(AW105="","",VLOOKUP(AW105,シフト記号表!$C$6:$L$47,10,FALSE))</f>
        <v/>
      </c>
      <c r="AX106" s="119" t="str">
        <f>IF(AX105="","",VLOOKUP(AX105,シフト記号表!$C$6:$L$47,10,FALSE))</f>
        <v/>
      </c>
      <c r="AY106" s="117" t="str">
        <f>IF(AY105="","",VLOOKUP(AY105,シフト記号表!$C$6:$L$47,10,FALSE))</f>
        <v/>
      </c>
      <c r="AZ106" s="118" t="str">
        <f>IF(AZ105="","",VLOOKUP(AZ105,シフト記号表!$C$6:$L$47,10,FALSE))</f>
        <v/>
      </c>
      <c r="BA106" s="118"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47</v>
      </c>
      <c r="C107" s="213"/>
      <c r="D107" s="214"/>
      <c r="E107" s="112"/>
      <c r="F107" s="113"/>
      <c r="G107" s="112"/>
      <c r="H107" s="113"/>
      <c r="I107" s="217"/>
      <c r="J107" s="218"/>
      <c r="K107" s="221"/>
      <c r="L107" s="222"/>
      <c r="M107" s="222"/>
      <c r="N107" s="214"/>
      <c r="O107" s="195"/>
      <c r="P107" s="196"/>
      <c r="Q107" s="196"/>
      <c r="R107" s="196"/>
      <c r="S107" s="197"/>
      <c r="T107" s="130"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198"/>
      <c r="BC107" s="199"/>
      <c r="BD107" s="200"/>
      <c r="BE107" s="201"/>
      <c r="BF107" s="202"/>
      <c r="BG107" s="203"/>
      <c r="BH107" s="203"/>
      <c r="BI107" s="203"/>
      <c r="BJ107" s="204"/>
    </row>
    <row r="108" spans="2:62" ht="20.25" customHeight="1" x14ac:dyDescent="0.4">
      <c r="B108" s="212"/>
      <c r="C108" s="263"/>
      <c r="D108" s="264"/>
      <c r="E108" s="141"/>
      <c r="F108" s="142">
        <f>C107</f>
        <v>0</v>
      </c>
      <c r="G108" s="141"/>
      <c r="H108" s="142">
        <f>I107</f>
        <v>0</v>
      </c>
      <c r="I108" s="265"/>
      <c r="J108" s="266"/>
      <c r="K108" s="267"/>
      <c r="L108" s="268"/>
      <c r="M108" s="268"/>
      <c r="N108" s="264"/>
      <c r="O108" s="195"/>
      <c r="P108" s="196"/>
      <c r="Q108" s="196"/>
      <c r="R108" s="196"/>
      <c r="S108" s="197"/>
      <c r="T108" s="131" t="s">
        <v>124</v>
      </c>
      <c r="U108" s="95"/>
      <c r="V108" s="132"/>
      <c r="W108" s="117" t="str">
        <f>IF(W107="","",VLOOKUP(W107,シフト記号表!$C$6:$L$47,10,FALSE))</f>
        <v/>
      </c>
      <c r="X108" s="118" t="str">
        <f>IF(X107="","",VLOOKUP(X107,シフト記号表!$C$6:$L$47,10,FALSE))</f>
        <v/>
      </c>
      <c r="Y108" s="118" t="str">
        <f>IF(Y107="","",VLOOKUP(Y107,シフト記号表!$C$6:$L$47,10,FALSE))</f>
        <v/>
      </c>
      <c r="Z108" s="118" t="str">
        <f>IF(Z107="","",VLOOKUP(Z107,シフト記号表!$C$6:$L$47,10,FALSE))</f>
        <v/>
      </c>
      <c r="AA108" s="118" t="str">
        <f>IF(AA107="","",VLOOKUP(AA107,シフト記号表!$C$6:$L$47,10,FALSE))</f>
        <v/>
      </c>
      <c r="AB108" s="118" t="str">
        <f>IF(AB107="","",VLOOKUP(AB107,シフト記号表!$C$6:$L$47,10,FALSE))</f>
        <v/>
      </c>
      <c r="AC108" s="119" t="str">
        <f>IF(AC107="","",VLOOKUP(AC107,シフト記号表!$C$6:$L$47,10,FALSE))</f>
        <v/>
      </c>
      <c r="AD108" s="117" t="str">
        <f>IF(AD107="","",VLOOKUP(AD107,シフト記号表!$C$6:$L$47,10,FALSE))</f>
        <v/>
      </c>
      <c r="AE108" s="118" t="str">
        <f>IF(AE107="","",VLOOKUP(AE107,シフト記号表!$C$6:$L$47,10,FALSE))</f>
        <v/>
      </c>
      <c r="AF108" s="118" t="str">
        <f>IF(AF107="","",VLOOKUP(AF107,シフト記号表!$C$6:$L$47,10,FALSE))</f>
        <v/>
      </c>
      <c r="AG108" s="118" t="str">
        <f>IF(AG107="","",VLOOKUP(AG107,シフト記号表!$C$6:$L$47,10,FALSE))</f>
        <v/>
      </c>
      <c r="AH108" s="118" t="str">
        <f>IF(AH107="","",VLOOKUP(AH107,シフト記号表!$C$6:$L$47,10,FALSE))</f>
        <v/>
      </c>
      <c r="AI108" s="118" t="str">
        <f>IF(AI107="","",VLOOKUP(AI107,シフト記号表!$C$6:$L$47,10,FALSE))</f>
        <v/>
      </c>
      <c r="AJ108" s="119" t="str">
        <f>IF(AJ107="","",VLOOKUP(AJ107,シフト記号表!$C$6:$L$47,10,FALSE))</f>
        <v/>
      </c>
      <c r="AK108" s="117" t="str">
        <f>IF(AK107="","",VLOOKUP(AK107,シフト記号表!$C$6:$L$47,10,FALSE))</f>
        <v/>
      </c>
      <c r="AL108" s="118" t="str">
        <f>IF(AL107="","",VLOOKUP(AL107,シフト記号表!$C$6:$L$47,10,FALSE))</f>
        <v/>
      </c>
      <c r="AM108" s="118" t="str">
        <f>IF(AM107="","",VLOOKUP(AM107,シフト記号表!$C$6:$L$47,10,FALSE))</f>
        <v/>
      </c>
      <c r="AN108" s="118" t="str">
        <f>IF(AN107="","",VLOOKUP(AN107,シフト記号表!$C$6:$L$47,10,FALSE))</f>
        <v/>
      </c>
      <c r="AO108" s="118" t="str">
        <f>IF(AO107="","",VLOOKUP(AO107,シフト記号表!$C$6:$L$47,10,FALSE))</f>
        <v/>
      </c>
      <c r="AP108" s="118" t="str">
        <f>IF(AP107="","",VLOOKUP(AP107,シフト記号表!$C$6:$L$47,10,FALSE))</f>
        <v/>
      </c>
      <c r="AQ108" s="119" t="str">
        <f>IF(AQ107="","",VLOOKUP(AQ107,シフト記号表!$C$6:$L$47,10,FALSE))</f>
        <v/>
      </c>
      <c r="AR108" s="117" t="str">
        <f>IF(AR107="","",VLOOKUP(AR107,シフト記号表!$C$6:$L$47,10,FALSE))</f>
        <v/>
      </c>
      <c r="AS108" s="118" t="str">
        <f>IF(AS107="","",VLOOKUP(AS107,シフト記号表!$C$6:$L$47,10,FALSE))</f>
        <v/>
      </c>
      <c r="AT108" s="118" t="str">
        <f>IF(AT107="","",VLOOKUP(AT107,シフト記号表!$C$6:$L$47,10,FALSE))</f>
        <v/>
      </c>
      <c r="AU108" s="118" t="str">
        <f>IF(AU107="","",VLOOKUP(AU107,シフト記号表!$C$6:$L$47,10,FALSE))</f>
        <v/>
      </c>
      <c r="AV108" s="118" t="str">
        <f>IF(AV107="","",VLOOKUP(AV107,シフト記号表!$C$6:$L$47,10,FALSE))</f>
        <v/>
      </c>
      <c r="AW108" s="118" t="str">
        <f>IF(AW107="","",VLOOKUP(AW107,シフト記号表!$C$6:$L$47,10,FALSE))</f>
        <v/>
      </c>
      <c r="AX108" s="119" t="str">
        <f>IF(AX107="","",VLOOKUP(AX107,シフト記号表!$C$6:$L$47,10,FALSE))</f>
        <v/>
      </c>
      <c r="AY108" s="117" t="str">
        <f>IF(AY107="","",VLOOKUP(AY107,シフト記号表!$C$6:$L$47,10,FALSE))</f>
        <v/>
      </c>
      <c r="AZ108" s="118" t="str">
        <f>IF(AZ107="","",VLOOKUP(AZ107,シフト記号表!$C$6:$L$47,10,FALSE))</f>
        <v/>
      </c>
      <c r="BA108" s="118"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48</v>
      </c>
      <c r="C109" s="213"/>
      <c r="D109" s="214"/>
      <c r="E109" s="112"/>
      <c r="F109" s="113"/>
      <c r="G109" s="112"/>
      <c r="H109" s="113"/>
      <c r="I109" s="217"/>
      <c r="J109" s="218"/>
      <c r="K109" s="221"/>
      <c r="L109" s="222"/>
      <c r="M109" s="222"/>
      <c r="N109" s="214"/>
      <c r="O109" s="195"/>
      <c r="P109" s="196"/>
      <c r="Q109" s="196"/>
      <c r="R109" s="196"/>
      <c r="S109" s="197"/>
      <c r="T109" s="130"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198"/>
      <c r="BC109" s="199"/>
      <c r="BD109" s="200"/>
      <c r="BE109" s="201"/>
      <c r="BF109" s="202"/>
      <c r="BG109" s="203"/>
      <c r="BH109" s="203"/>
      <c r="BI109" s="203"/>
      <c r="BJ109" s="204"/>
    </row>
    <row r="110" spans="2:62" ht="20.25" customHeight="1" x14ac:dyDescent="0.4">
      <c r="B110" s="212"/>
      <c r="C110" s="263"/>
      <c r="D110" s="264"/>
      <c r="E110" s="141"/>
      <c r="F110" s="142">
        <f>C109</f>
        <v>0</v>
      </c>
      <c r="G110" s="141"/>
      <c r="H110" s="142">
        <f>I109</f>
        <v>0</v>
      </c>
      <c r="I110" s="265"/>
      <c r="J110" s="266"/>
      <c r="K110" s="267"/>
      <c r="L110" s="268"/>
      <c r="M110" s="268"/>
      <c r="N110" s="264"/>
      <c r="O110" s="195"/>
      <c r="P110" s="196"/>
      <c r="Q110" s="196"/>
      <c r="R110" s="196"/>
      <c r="S110" s="197"/>
      <c r="T110" s="131" t="s">
        <v>124</v>
      </c>
      <c r="U110" s="95"/>
      <c r="V110" s="132"/>
      <c r="W110" s="117" t="str">
        <f>IF(W109="","",VLOOKUP(W109,シフト記号表!$C$6:$L$47,10,FALSE))</f>
        <v/>
      </c>
      <c r="X110" s="118" t="str">
        <f>IF(X109="","",VLOOKUP(X109,シフト記号表!$C$6:$L$47,10,FALSE))</f>
        <v/>
      </c>
      <c r="Y110" s="118" t="str">
        <f>IF(Y109="","",VLOOKUP(Y109,シフト記号表!$C$6:$L$47,10,FALSE))</f>
        <v/>
      </c>
      <c r="Z110" s="118" t="str">
        <f>IF(Z109="","",VLOOKUP(Z109,シフト記号表!$C$6:$L$47,10,FALSE))</f>
        <v/>
      </c>
      <c r="AA110" s="118" t="str">
        <f>IF(AA109="","",VLOOKUP(AA109,シフト記号表!$C$6:$L$47,10,FALSE))</f>
        <v/>
      </c>
      <c r="AB110" s="118" t="str">
        <f>IF(AB109="","",VLOOKUP(AB109,シフト記号表!$C$6:$L$47,10,FALSE))</f>
        <v/>
      </c>
      <c r="AC110" s="119" t="str">
        <f>IF(AC109="","",VLOOKUP(AC109,シフト記号表!$C$6:$L$47,10,FALSE))</f>
        <v/>
      </c>
      <c r="AD110" s="117" t="str">
        <f>IF(AD109="","",VLOOKUP(AD109,シフト記号表!$C$6:$L$47,10,FALSE))</f>
        <v/>
      </c>
      <c r="AE110" s="118" t="str">
        <f>IF(AE109="","",VLOOKUP(AE109,シフト記号表!$C$6:$L$47,10,FALSE))</f>
        <v/>
      </c>
      <c r="AF110" s="118" t="str">
        <f>IF(AF109="","",VLOOKUP(AF109,シフト記号表!$C$6:$L$47,10,FALSE))</f>
        <v/>
      </c>
      <c r="AG110" s="118" t="str">
        <f>IF(AG109="","",VLOOKUP(AG109,シフト記号表!$C$6:$L$47,10,FALSE))</f>
        <v/>
      </c>
      <c r="AH110" s="118" t="str">
        <f>IF(AH109="","",VLOOKUP(AH109,シフト記号表!$C$6:$L$47,10,FALSE))</f>
        <v/>
      </c>
      <c r="AI110" s="118" t="str">
        <f>IF(AI109="","",VLOOKUP(AI109,シフト記号表!$C$6:$L$47,10,FALSE))</f>
        <v/>
      </c>
      <c r="AJ110" s="119" t="str">
        <f>IF(AJ109="","",VLOOKUP(AJ109,シフト記号表!$C$6:$L$47,10,FALSE))</f>
        <v/>
      </c>
      <c r="AK110" s="117" t="str">
        <f>IF(AK109="","",VLOOKUP(AK109,シフト記号表!$C$6:$L$47,10,FALSE))</f>
        <v/>
      </c>
      <c r="AL110" s="118" t="str">
        <f>IF(AL109="","",VLOOKUP(AL109,シフト記号表!$C$6:$L$47,10,FALSE))</f>
        <v/>
      </c>
      <c r="AM110" s="118" t="str">
        <f>IF(AM109="","",VLOOKUP(AM109,シフト記号表!$C$6:$L$47,10,FALSE))</f>
        <v/>
      </c>
      <c r="AN110" s="118" t="str">
        <f>IF(AN109="","",VLOOKUP(AN109,シフト記号表!$C$6:$L$47,10,FALSE))</f>
        <v/>
      </c>
      <c r="AO110" s="118" t="str">
        <f>IF(AO109="","",VLOOKUP(AO109,シフト記号表!$C$6:$L$47,10,FALSE))</f>
        <v/>
      </c>
      <c r="AP110" s="118" t="str">
        <f>IF(AP109="","",VLOOKUP(AP109,シフト記号表!$C$6:$L$47,10,FALSE))</f>
        <v/>
      </c>
      <c r="AQ110" s="119" t="str">
        <f>IF(AQ109="","",VLOOKUP(AQ109,シフト記号表!$C$6:$L$47,10,FALSE))</f>
        <v/>
      </c>
      <c r="AR110" s="117" t="str">
        <f>IF(AR109="","",VLOOKUP(AR109,シフト記号表!$C$6:$L$47,10,FALSE))</f>
        <v/>
      </c>
      <c r="AS110" s="118" t="str">
        <f>IF(AS109="","",VLOOKUP(AS109,シフト記号表!$C$6:$L$47,10,FALSE))</f>
        <v/>
      </c>
      <c r="AT110" s="118" t="str">
        <f>IF(AT109="","",VLOOKUP(AT109,シフト記号表!$C$6:$L$47,10,FALSE))</f>
        <v/>
      </c>
      <c r="AU110" s="118" t="str">
        <f>IF(AU109="","",VLOOKUP(AU109,シフト記号表!$C$6:$L$47,10,FALSE))</f>
        <v/>
      </c>
      <c r="AV110" s="118" t="str">
        <f>IF(AV109="","",VLOOKUP(AV109,シフト記号表!$C$6:$L$47,10,FALSE))</f>
        <v/>
      </c>
      <c r="AW110" s="118" t="str">
        <f>IF(AW109="","",VLOOKUP(AW109,シフト記号表!$C$6:$L$47,10,FALSE))</f>
        <v/>
      </c>
      <c r="AX110" s="119" t="str">
        <f>IF(AX109="","",VLOOKUP(AX109,シフト記号表!$C$6:$L$47,10,FALSE))</f>
        <v/>
      </c>
      <c r="AY110" s="117" t="str">
        <f>IF(AY109="","",VLOOKUP(AY109,シフト記号表!$C$6:$L$47,10,FALSE))</f>
        <v/>
      </c>
      <c r="AZ110" s="118" t="str">
        <f>IF(AZ109="","",VLOOKUP(AZ109,シフト記号表!$C$6:$L$47,10,FALSE))</f>
        <v/>
      </c>
      <c r="BA110" s="118"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49</v>
      </c>
      <c r="C111" s="213"/>
      <c r="D111" s="214"/>
      <c r="E111" s="112"/>
      <c r="F111" s="113"/>
      <c r="G111" s="112"/>
      <c r="H111" s="113"/>
      <c r="I111" s="217"/>
      <c r="J111" s="218"/>
      <c r="K111" s="221"/>
      <c r="L111" s="222"/>
      <c r="M111" s="222"/>
      <c r="N111" s="214"/>
      <c r="O111" s="195"/>
      <c r="P111" s="196"/>
      <c r="Q111" s="196"/>
      <c r="R111" s="196"/>
      <c r="S111" s="197"/>
      <c r="T111" s="130"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198"/>
      <c r="BC111" s="199"/>
      <c r="BD111" s="200"/>
      <c r="BE111" s="201"/>
      <c r="BF111" s="202"/>
      <c r="BG111" s="203"/>
      <c r="BH111" s="203"/>
      <c r="BI111" s="203"/>
      <c r="BJ111" s="204"/>
    </row>
    <row r="112" spans="2:62" ht="20.25" customHeight="1" x14ac:dyDescent="0.4">
      <c r="B112" s="212"/>
      <c r="C112" s="263"/>
      <c r="D112" s="264"/>
      <c r="E112" s="141"/>
      <c r="F112" s="142">
        <f>C111</f>
        <v>0</v>
      </c>
      <c r="G112" s="141"/>
      <c r="H112" s="142">
        <f>I111</f>
        <v>0</v>
      </c>
      <c r="I112" s="265"/>
      <c r="J112" s="266"/>
      <c r="K112" s="267"/>
      <c r="L112" s="268"/>
      <c r="M112" s="268"/>
      <c r="N112" s="264"/>
      <c r="O112" s="195"/>
      <c r="P112" s="196"/>
      <c r="Q112" s="196"/>
      <c r="R112" s="196"/>
      <c r="S112" s="197"/>
      <c r="T112" s="131" t="s">
        <v>124</v>
      </c>
      <c r="U112" s="95"/>
      <c r="V112" s="132"/>
      <c r="W112" s="117" t="str">
        <f>IF(W111="","",VLOOKUP(W111,シフト記号表!$C$6:$L$47,10,FALSE))</f>
        <v/>
      </c>
      <c r="X112" s="118" t="str">
        <f>IF(X111="","",VLOOKUP(X111,シフト記号表!$C$6:$L$47,10,FALSE))</f>
        <v/>
      </c>
      <c r="Y112" s="118" t="str">
        <f>IF(Y111="","",VLOOKUP(Y111,シフト記号表!$C$6:$L$47,10,FALSE))</f>
        <v/>
      </c>
      <c r="Z112" s="118" t="str">
        <f>IF(Z111="","",VLOOKUP(Z111,シフト記号表!$C$6:$L$47,10,FALSE))</f>
        <v/>
      </c>
      <c r="AA112" s="118" t="str">
        <f>IF(AA111="","",VLOOKUP(AA111,シフト記号表!$C$6:$L$47,10,FALSE))</f>
        <v/>
      </c>
      <c r="AB112" s="118" t="str">
        <f>IF(AB111="","",VLOOKUP(AB111,シフト記号表!$C$6:$L$47,10,FALSE))</f>
        <v/>
      </c>
      <c r="AC112" s="119" t="str">
        <f>IF(AC111="","",VLOOKUP(AC111,シフト記号表!$C$6:$L$47,10,FALSE))</f>
        <v/>
      </c>
      <c r="AD112" s="117" t="str">
        <f>IF(AD111="","",VLOOKUP(AD111,シフト記号表!$C$6:$L$47,10,FALSE))</f>
        <v/>
      </c>
      <c r="AE112" s="118" t="str">
        <f>IF(AE111="","",VLOOKUP(AE111,シフト記号表!$C$6:$L$47,10,FALSE))</f>
        <v/>
      </c>
      <c r="AF112" s="118" t="str">
        <f>IF(AF111="","",VLOOKUP(AF111,シフト記号表!$C$6:$L$47,10,FALSE))</f>
        <v/>
      </c>
      <c r="AG112" s="118" t="str">
        <f>IF(AG111="","",VLOOKUP(AG111,シフト記号表!$C$6:$L$47,10,FALSE))</f>
        <v/>
      </c>
      <c r="AH112" s="118" t="str">
        <f>IF(AH111="","",VLOOKUP(AH111,シフト記号表!$C$6:$L$47,10,FALSE))</f>
        <v/>
      </c>
      <c r="AI112" s="118" t="str">
        <f>IF(AI111="","",VLOOKUP(AI111,シフト記号表!$C$6:$L$47,10,FALSE))</f>
        <v/>
      </c>
      <c r="AJ112" s="119" t="str">
        <f>IF(AJ111="","",VLOOKUP(AJ111,シフト記号表!$C$6:$L$47,10,FALSE))</f>
        <v/>
      </c>
      <c r="AK112" s="117" t="str">
        <f>IF(AK111="","",VLOOKUP(AK111,シフト記号表!$C$6:$L$47,10,FALSE))</f>
        <v/>
      </c>
      <c r="AL112" s="118" t="str">
        <f>IF(AL111="","",VLOOKUP(AL111,シフト記号表!$C$6:$L$47,10,FALSE))</f>
        <v/>
      </c>
      <c r="AM112" s="118" t="str">
        <f>IF(AM111="","",VLOOKUP(AM111,シフト記号表!$C$6:$L$47,10,FALSE))</f>
        <v/>
      </c>
      <c r="AN112" s="118" t="str">
        <f>IF(AN111="","",VLOOKUP(AN111,シフト記号表!$C$6:$L$47,10,FALSE))</f>
        <v/>
      </c>
      <c r="AO112" s="118" t="str">
        <f>IF(AO111="","",VLOOKUP(AO111,シフト記号表!$C$6:$L$47,10,FALSE))</f>
        <v/>
      </c>
      <c r="AP112" s="118" t="str">
        <f>IF(AP111="","",VLOOKUP(AP111,シフト記号表!$C$6:$L$47,10,FALSE))</f>
        <v/>
      </c>
      <c r="AQ112" s="119" t="str">
        <f>IF(AQ111="","",VLOOKUP(AQ111,シフト記号表!$C$6:$L$47,10,FALSE))</f>
        <v/>
      </c>
      <c r="AR112" s="117" t="str">
        <f>IF(AR111="","",VLOOKUP(AR111,シフト記号表!$C$6:$L$47,10,FALSE))</f>
        <v/>
      </c>
      <c r="AS112" s="118" t="str">
        <f>IF(AS111="","",VLOOKUP(AS111,シフト記号表!$C$6:$L$47,10,FALSE))</f>
        <v/>
      </c>
      <c r="AT112" s="118" t="str">
        <f>IF(AT111="","",VLOOKUP(AT111,シフト記号表!$C$6:$L$47,10,FALSE))</f>
        <v/>
      </c>
      <c r="AU112" s="118" t="str">
        <f>IF(AU111="","",VLOOKUP(AU111,シフト記号表!$C$6:$L$47,10,FALSE))</f>
        <v/>
      </c>
      <c r="AV112" s="118" t="str">
        <f>IF(AV111="","",VLOOKUP(AV111,シフト記号表!$C$6:$L$47,10,FALSE))</f>
        <v/>
      </c>
      <c r="AW112" s="118" t="str">
        <f>IF(AW111="","",VLOOKUP(AW111,シフト記号表!$C$6:$L$47,10,FALSE))</f>
        <v/>
      </c>
      <c r="AX112" s="119" t="str">
        <f>IF(AX111="","",VLOOKUP(AX111,シフト記号表!$C$6:$L$47,10,FALSE))</f>
        <v/>
      </c>
      <c r="AY112" s="117" t="str">
        <f>IF(AY111="","",VLOOKUP(AY111,シフト記号表!$C$6:$L$47,10,FALSE))</f>
        <v/>
      </c>
      <c r="AZ112" s="118" t="str">
        <f>IF(AZ111="","",VLOOKUP(AZ111,シフト記号表!$C$6:$L$47,10,FALSE))</f>
        <v/>
      </c>
      <c r="BA112" s="118"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50</v>
      </c>
      <c r="C113" s="213"/>
      <c r="D113" s="214"/>
      <c r="E113" s="112"/>
      <c r="F113" s="113"/>
      <c r="G113" s="112"/>
      <c r="H113" s="113"/>
      <c r="I113" s="217"/>
      <c r="J113" s="218"/>
      <c r="K113" s="221"/>
      <c r="L113" s="222"/>
      <c r="M113" s="222"/>
      <c r="N113" s="214"/>
      <c r="O113" s="195"/>
      <c r="P113" s="196"/>
      <c r="Q113" s="196"/>
      <c r="R113" s="196"/>
      <c r="S113" s="197"/>
      <c r="T113" s="130" t="s">
        <v>18</v>
      </c>
      <c r="V113" s="94"/>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198"/>
      <c r="BC113" s="199"/>
      <c r="BD113" s="200"/>
      <c r="BE113" s="201"/>
      <c r="BF113" s="202"/>
      <c r="BG113" s="203"/>
      <c r="BH113" s="203"/>
      <c r="BI113" s="203"/>
      <c r="BJ113" s="204"/>
    </row>
    <row r="114" spans="2:62" ht="20.25" customHeight="1" x14ac:dyDescent="0.4">
      <c r="B114" s="212"/>
      <c r="C114" s="263"/>
      <c r="D114" s="264"/>
      <c r="E114" s="141"/>
      <c r="F114" s="142">
        <f>C113</f>
        <v>0</v>
      </c>
      <c r="G114" s="141"/>
      <c r="H114" s="142">
        <f>I113</f>
        <v>0</v>
      </c>
      <c r="I114" s="265"/>
      <c r="J114" s="266"/>
      <c r="K114" s="267"/>
      <c r="L114" s="268"/>
      <c r="M114" s="268"/>
      <c r="N114" s="264"/>
      <c r="O114" s="195"/>
      <c r="P114" s="196"/>
      <c r="Q114" s="196"/>
      <c r="R114" s="196"/>
      <c r="S114" s="197"/>
      <c r="T114" s="131" t="s">
        <v>124</v>
      </c>
      <c r="U114" s="95"/>
      <c r="V114" s="132"/>
      <c r="W114" s="117" t="str">
        <f>IF(W113="","",VLOOKUP(W113,シフト記号表!$C$6:$L$47,10,FALSE))</f>
        <v/>
      </c>
      <c r="X114" s="118" t="str">
        <f>IF(X113="","",VLOOKUP(X113,シフト記号表!$C$6:$L$47,10,FALSE))</f>
        <v/>
      </c>
      <c r="Y114" s="118" t="str">
        <f>IF(Y113="","",VLOOKUP(Y113,シフト記号表!$C$6:$L$47,10,FALSE))</f>
        <v/>
      </c>
      <c r="Z114" s="118" t="str">
        <f>IF(Z113="","",VLOOKUP(Z113,シフト記号表!$C$6:$L$47,10,FALSE))</f>
        <v/>
      </c>
      <c r="AA114" s="118" t="str">
        <f>IF(AA113="","",VLOOKUP(AA113,シフト記号表!$C$6:$L$47,10,FALSE))</f>
        <v/>
      </c>
      <c r="AB114" s="118" t="str">
        <f>IF(AB113="","",VLOOKUP(AB113,シフト記号表!$C$6:$L$47,10,FALSE))</f>
        <v/>
      </c>
      <c r="AC114" s="119" t="str">
        <f>IF(AC113="","",VLOOKUP(AC113,シフト記号表!$C$6:$L$47,10,FALSE))</f>
        <v/>
      </c>
      <c r="AD114" s="117" t="str">
        <f>IF(AD113="","",VLOOKUP(AD113,シフト記号表!$C$6:$L$47,10,FALSE))</f>
        <v/>
      </c>
      <c r="AE114" s="118" t="str">
        <f>IF(AE113="","",VLOOKUP(AE113,シフト記号表!$C$6:$L$47,10,FALSE))</f>
        <v/>
      </c>
      <c r="AF114" s="118" t="str">
        <f>IF(AF113="","",VLOOKUP(AF113,シフト記号表!$C$6:$L$47,10,FALSE))</f>
        <v/>
      </c>
      <c r="AG114" s="118" t="str">
        <f>IF(AG113="","",VLOOKUP(AG113,シフト記号表!$C$6:$L$47,10,FALSE))</f>
        <v/>
      </c>
      <c r="AH114" s="118" t="str">
        <f>IF(AH113="","",VLOOKUP(AH113,シフト記号表!$C$6:$L$47,10,FALSE))</f>
        <v/>
      </c>
      <c r="AI114" s="118" t="str">
        <f>IF(AI113="","",VLOOKUP(AI113,シフト記号表!$C$6:$L$47,10,FALSE))</f>
        <v/>
      </c>
      <c r="AJ114" s="119" t="str">
        <f>IF(AJ113="","",VLOOKUP(AJ113,シフト記号表!$C$6:$L$47,10,FALSE))</f>
        <v/>
      </c>
      <c r="AK114" s="117" t="str">
        <f>IF(AK113="","",VLOOKUP(AK113,シフト記号表!$C$6:$L$47,10,FALSE))</f>
        <v/>
      </c>
      <c r="AL114" s="118" t="str">
        <f>IF(AL113="","",VLOOKUP(AL113,シフト記号表!$C$6:$L$47,10,FALSE))</f>
        <v/>
      </c>
      <c r="AM114" s="118" t="str">
        <f>IF(AM113="","",VLOOKUP(AM113,シフト記号表!$C$6:$L$47,10,FALSE))</f>
        <v/>
      </c>
      <c r="AN114" s="118" t="str">
        <f>IF(AN113="","",VLOOKUP(AN113,シフト記号表!$C$6:$L$47,10,FALSE))</f>
        <v/>
      </c>
      <c r="AO114" s="118" t="str">
        <f>IF(AO113="","",VLOOKUP(AO113,シフト記号表!$C$6:$L$47,10,FALSE))</f>
        <v/>
      </c>
      <c r="AP114" s="118" t="str">
        <f>IF(AP113="","",VLOOKUP(AP113,シフト記号表!$C$6:$L$47,10,FALSE))</f>
        <v/>
      </c>
      <c r="AQ114" s="119" t="str">
        <f>IF(AQ113="","",VLOOKUP(AQ113,シフト記号表!$C$6:$L$47,10,FALSE))</f>
        <v/>
      </c>
      <c r="AR114" s="117" t="str">
        <f>IF(AR113="","",VLOOKUP(AR113,シフト記号表!$C$6:$L$47,10,FALSE))</f>
        <v/>
      </c>
      <c r="AS114" s="118" t="str">
        <f>IF(AS113="","",VLOOKUP(AS113,シフト記号表!$C$6:$L$47,10,FALSE))</f>
        <v/>
      </c>
      <c r="AT114" s="118" t="str">
        <f>IF(AT113="","",VLOOKUP(AT113,シフト記号表!$C$6:$L$47,10,FALSE))</f>
        <v/>
      </c>
      <c r="AU114" s="118" t="str">
        <f>IF(AU113="","",VLOOKUP(AU113,シフト記号表!$C$6:$L$47,10,FALSE))</f>
        <v/>
      </c>
      <c r="AV114" s="118" t="str">
        <f>IF(AV113="","",VLOOKUP(AV113,シフト記号表!$C$6:$L$47,10,FALSE))</f>
        <v/>
      </c>
      <c r="AW114" s="118" t="str">
        <f>IF(AW113="","",VLOOKUP(AW113,シフト記号表!$C$6:$L$47,10,FALSE))</f>
        <v/>
      </c>
      <c r="AX114" s="119" t="str">
        <f>IF(AX113="","",VLOOKUP(AX113,シフト記号表!$C$6:$L$47,10,FALSE))</f>
        <v/>
      </c>
      <c r="AY114" s="117" t="str">
        <f>IF(AY113="","",VLOOKUP(AY113,シフト記号表!$C$6:$L$47,10,FALSE))</f>
        <v/>
      </c>
      <c r="AZ114" s="118" t="str">
        <f>IF(AZ113="","",VLOOKUP(AZ113,シフト記号表!$C$6:$L$47,10,FALSE))</f>
        <v/>
      </c>
      <c r="BA114" s="118"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51</v>
      </c>
      <c r="C115" s="213"/>
      <c r="D115" s="214"/>
      <c r="E115" s="112"/>
      <c r="F115" s="113"/>
      <c r="G115" s="112"/>
      <c r="H115" s="113"/>
      <c r="I115" s="217"/>
      <c r="J115" s="218"/>
      <c r="K115" s="221"/>
      <c r="L115" s="222"/>
      <c r="M115" s="222"/>
      <c r="N115" s="214"/>
      <c r="O115" s="195"/>
      <c r="P115" s="196"/>
      <c r="Q115" s="196"/>
      <c r="R115" s="196"/>
      <c r="S115" s="197"/>
      <c r="T115" s="130"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198"/>
      <c r="BC115" s="199"/>
      <c r="BD115" s="200"/>
      <c r="BE115" s="201"/>
      <c r="BF115" s="202"/>
      <c r="BG115" s="203"/>
      <c r="BH115" s="203"/>
      <c r="BI115" s="203"/>
      <c r="BJ115" s="204"/>
    </row>
    <row r="116" spans="2:62" ht="20.25" customHeight="1" x14ac:dyDescent="0.4">
      <c r="B116" s="212"/>
      <c r="C116" s="263"/>
      <c r="D116" s="264"/>
      <c r="E116" s="141"/>
      <c r="F116" s="142">
        <f>C115</f>
        <v>0</v>
      </c>
      <c r="G116" s="141"/>
      <c r="H116" s="142">
        <f>I115</f>
        <v>0</v>
      </c>
      <c r="I116" s="265"/>
      <c r="J116" s="266"/>
      <c r="K116" s="267"/>
      <c r="L116" s="268"/>
      <c r="M116" s="268"/>
      <c r="N116" s="264"/>
      <c r="O116" s="195"/>
      <c r="P116" s="196"/>
      <c r="Q116" s="196"/>
      <c r="R116" s="196"/>
      <c r="S116" s="197"/>
      <c r="T116" s="131" t="s">
        <v>124</v>
      </c>
      <c r="U116" s="95"/>
      <c r="V116" s="132"/>
      <c r="W116" s="117" t="str">
        <f>IF(W115="","",VLOOKUP(W115,シフト記号表!$C$6:$L$47,10,FALSE))</f>
        <v/>
      </c>
      <c r="X116" s="118" t="str">
        <f>IF(X115="","",VLOOKUP(X115,シフト記号表!$C$6:$L$47,10,FALSE))</f>
        <v/>
      </c>
      <c r="Y116" s="118" t="str">
        <f>IF(Y115="","",VLOOKUP(Y115,シフト記号表!$C$6:$L$47,10,FALSE))</f>
        <v/>
      </c>
      <c r="Z116" s="118" t="str">
        <f>IF(Z115="","",VLOOKUP(Z115,シフト記号表!$C$6:$L$47,10,FALSE))</f>
        <v/>
      </c>
      <c r="AA116" s="118" t="str">
        <f>IF(AA115="","",VLOOKUP(AA115,シフト記号表!$C$6:$L$47,10,FALSE))</f>
        <v/>
      </c>
      <c r="AB116" s="118" t="str">
        <f>IF(AB115="","",VLOOKUP(AB115,シフト記号表!$C$6:$L$47,10,FALSE))</f>
        <v/>
      </c>
      <c r="AC116" s="119" t="str">
        <f>IF(AC115="","",VLOOKUP(AC115,シフト記号表!$C$6:$L$47,10,FALSE))</f>
        <v/>
      </c>
      <c r="AD116" s="117" t="str">
        <f>IF(AD115="","",VLOOKUP(AD115,シフト記号表!$C$6:$L$47,10,FALSE))</f>
        <v/>
      </c>
      <c r="AE116" s="118" t="str">
        <f>IF(AE115="","",VLOOKUP(AE115,シフト記号表!$C$6:$L$47,10,FALSE))</f>
        <v/>
      </c>
      <c r="AF116" s="118" t="str">
        <f>IF(AF115="","",VLOOKUP(AF115,シフト記号表!$C$6:$L$47,10,FALSE))</f>
        <v/>
      </c>
      <c r="AG116" s="118" t="str">
        <f>IF(AG115="","",VLOOKUP(AG115,シフト記号表!$C$6:$L$47,10,FALSE))</f>
        <v/>
      </c>
      <c r="AH116" s="118" t="str">
        <f>IF(AH115="","",VLOOKUP(AH115,シフト記号表!$C$6:$L$47,10,FALSE))</f>
        <v/>
      </c>
      <c r="AI116" s="118" t="str">
        <f>IF(AI115="","",VLOOKUP(AI115,シフト記号表!$C$6:$L$47,10,FALSE))</f>
        <v/>
      </c>
      <c r="AJ116" s="119" t="str">
        <f>IF(AJ115="","",VLOOKUP(AJ115,シフト記号表!$C$6:$L$47,10,FALSE))</f>
        <v/>
      </c>
      <c r="AK116" s="117" t="str">
        <f>IF(AK115="","",VLOOKUP(AK115,シフト記号表!$C$6:$L$47,10,FALSE))</f>
        <v/>
      </c>
      <c r="AL116" s="118" t="str">
        <f>IF(AL115="","",VLOOKUP(AL115,シフト記号表!$C$6:$L$47,10,FALSE))</f>
        <v/>
      </c>
      <c r="AM116" s="118" t="str">
        <f>IF(AM115="","",VLOOKUP(AM115,シフト記号表!$C$6:$L$47,10,FALSE))</f>
        <v/>
      </c>
      <c r="AN116" s="118" t="str">
        <f>IF(AN115="","",VLOOKUP(AN115,シフト記号表!$C$6:$L$47,10,FALSE))</f>
        <v/>
      </c>
      <c r="AO116" s="118" t="str">
        <f>IF(AO115="","",VLOOKUP(AO115,シフト記号表!$C$6:$L$47,10,FALSE))</f>
        <v/>
      </c>
      <c r="AP116" s="118" t="str">
        <f>IF(AP115="","",VLOOKUP(AP115,シフト記号表!$C$6:$L$47,10,FALSE))</f>
        <v/>
      </c>
      <c r="AQ116" s="119" t="str">
        <f>IF(AQ115="","",VLOOKUP(AQ115,シフト記号表!$C$6:$L$47,10,FALSE))</f>
        <v/>
      </c>
      <c r="AR116" s="117" t="str">
        <f>IF(AR115="","",VLOOKUP(AR115,シフト記号表!$C$6:$L$47,10,FALSE))</f>
        <v/>
      </c>
      <c r="AS116" s="118" t="str">
        <f>IF(AS115="","",VLOOKUP(AS115,シフト記号表!$C$6:$L$47,10,FALSE))</f>
        <v/>
      </c>
      <c r="AT116" s="118" t="str">
        <f>IF(AT115="","",VLOOKUP(AT115,シフト記号表!$C$6:$L$47,10,FALSE))</f>
        <v/>
      </c>
      <c r="AU116" s="118" t="str">
        <f>IF(AU115="","",VLOOKUP(AU115,シフト記号表!$C$6:$L$47,10,FALSE))</f>
        <v/>
      </c>
      <c r="AV116" s="118" t="str">
        <f>IF(AV115="","",VLOOKUP(AV115,シフト記号表!$C$6:$L$47,10,FALSE))</f>
        <v/>
      </c>
      <c r="AW116" s="118" t="str">
        <f>IF(AW115="","",VLOOKUP(AW115,シフト記号表!$C$6:$L$47,10,FALSE))</f>
        <v/>
      </c>
      <c r="AX116" s="119" t="str">
        <f>IF(AX115="","",VLOOKUP(AX115,シフト記号表!$C$6:$L$47,10,FALSE))</f>
        <v/>
      </c>
      <c r="AY116" s="117" t="str">
        <f>IF(AY115="","",VLOOKUP(AY115,シフト記号表!$C$6:$L$47,10,FALSE))</f>
        <v/>
      </c>
      <c r="AZ116" s="118" t="str">
        <f>IF(AZ115="","",VLOOKUP(AZ115,シフト記号表!$C$6:$L$47,10,FALSE))</f>
        <v/>
      </c>
      <c r="BA116" s="118"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52</v>
      </c>
      <c r="C117" s="213"/>
      <c r="D117" s="214"/>
      <c r="E117" s="112"/>
      <c r="F117" s="113"/>
      <c r="G117" s="112"/>
      <c r="H117" s="113"/>
      <c r="I117" s="217"/>
      <c r="J117" s="218"/>
      <c r="K117" s="221"/>
      <c r="L117" s="222"/>
      <c r="M117" s="222"/>
      <c r="N117" s="214"/>
      <c r="O117" s="195"/>
      <c r="P117" s="196"/>
      <c r="Q117" s="196"/>
      <c r="R117" s="196"/>
      <c r="S117" s="197"/>
      <c r="T117" s="130"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198"/>
      <c r="BC117" s="199"/>
      <c r="BD117" s="200"/>
      <c r="BE117" s="201"/>
      <c r="BF117" s="202"/>
      <c r="BG117" s="203"/>
      <c r="BH117" s="203"/>
      <c r="BI117" s="203"/>
      <c r="BJ117" s="204"/>
    </row>
    <row r="118" spans="2:62" ht="20.25" customHeight="1" x14ac:dyDescent="0.4">
      <c r="B118" s="212"/>
      <c r="C118" s="263"/>
      <c r="D118" s="264"/>
      <c r="E118" s="141"/>
      <c r="F118" s="142">
        <f>C117</f>
        <v>0</v>
      </c>
      <c r="G118" s="141"/>
      <c r="H118" s="142">
        <f>I117</f>
        <v>0</v>
      </c>
      <c r="I118" s="265"/>
      <c r="J118" s="266"/>
      <c r="K118" s="267"/>
      <c r="L118" s="268"/>
      <c r="M118" s="268"/>
      <c r="N118" s="264"/>
      <c r="O118" s="195"/>
      <c r="P118" s="196"/>
      <c r="Q118" s="196"/>
      <c r="R118" s="196"/>
      <c r="S118" s="197"/>
      <c r="T118" s="131" t="s">
        <v>124</v>
      </c>
      <c r="U118" s="95"/>
      <c r="V118" s="132"/>
      <c r="W118" s="117" t="str">
        <f>IF(W117="","",VLOOKUP(W117,シフト記号表!$C$6:$L$47,10,FALSE))</f>
        <v/>
      </c>
      <c r="X118" s="118" t="str">
        <f>IF(X117="","",VLOOKUP(X117,シフト記号表!$C$6:$L$47,10,FALSE))</f>
        <v/>
      </c>
      <c r="Y118" s="118" t="str">
        <f>IF(Y117="","",VLOOKUP(Y117,シフト記号表!$C$6:$L$47,10,FALSE))</f>
        <v/>
      </c>
      <c r="Z118" s="118" t="str">
        <f>IF(Z117="","",VLOOKUP(Z117,シフト記号表!$C$6:$L$47,10,FALSE))</f>
        <v/>
      </c>
      <c r="AA118" s="118" t="str">
        <f>IF(AA117="","",VLOOKUP(AA117,シフト記号表!$C$6:$L$47,10,FALSE))</f>
        <v/>
      </c>
      <c r="AB118" s="118" t="str">
        <f>IF(AB117="","",VLOOKUP(AB117,シフト記号表!$C$6:$L$47,10,FALSE))</f>
        <v/>
      </c>
      <c r="AC118" s="119" t="str">
        <f>IF(AC117="","",VLOOKUP(AC117,シフト記号表!$C$6:$L$47,10,FALSE))</f>
        <v/>
      </c>
      <c r="AD118" s="117" t="str">
        <f>IF(AD117="","",VLOOKUP(AD117,シフト記号表!$C$6:$L$47,10,FALSE))</f>
        <v/>
      </c>
      <c r="AE118" s="118" t="str">
        <f>IF(AE117="","",VLOOKUP(AE117,シフト記号表!$C$6:$L$47,10,FALSE))</f>
        <v/>
      </c>
      <c r="AF118" s="118" t="str">
        <f>IF(AF117="","",VLOOKUP(AF117,シフト記号表!$C$6:$L$47,10,FALSE))</f>
        <v/>
      </c>
      <c r="AG118" s="118" t="str">
        <f>IF(AG117="","",VLOOKUP(AG117,シフト記号表!$C$6:$L$47,10,FALSE))</f>
        <v/>
      </c>
      <c r="AH118" s="118" t="str">
        <f>IF(AH117="","",VLOOKUP(AH117,シフト記号表!$C$6:$L$47,10,FALSE))</f>
        <v/>
      </c>
      <c r="AI118" s="118" t="str">
        <f>IF(AI117="","",VLOOKUP(AI117,シフト記号表!$C$6:$L$47,10,FALSE))</f>
        <v/>
      </c>
      <c r="AJ118" s="119" t="str">
        <f>IF(AJ117="","",VLOOKUP(AJ117,シフト記号表!$C$6:$L$47,10,FALSE))</f>
        <v/>
      </c>
      <c r="AK118" s="117" t="str">
        <f>IF(AK117="","",VLOOKUP(AK117,シフト記号表!$C$6:$L$47,10,FALSE))</f>
        <v/>
      </c>
      <c r="AL118" s="118" t="str">
        <f>IF(AL117="","",VLOOKUP(AL117,シフト記号表!$C$6:$L$47,10,FALSE))</f>
        <v/>
      </c>
      <c r="AM118" s="118" t="str">
        <f>IF(AM117="","",VLOOKUP(AM117,シフト記号表!$C$6:$L$47,10,FALSE))</f>
        <v/>
      </c>
      <c r="AN118" s="118" t="str">
        <f>IF(AN117="","",VLOOKUP(AN117,シフト記号表!$C$6:$L$47,10,FALSE))</f>
        <v/>
      </c>
      <c r="AO118" s="118" t="str">
        <f>IF(AO117="","",VLOOKUP(AO117,シフト記号表!$C$6:$L$47,10,FALSE))</f>
        <v/>
      </c>
      <c r="AP118" s="118" t="str">
        <f>IF(AP117="","",VLOOKUP(AP117,シフト記号表!$C$6:$L$47,10,FALSE))</f>
        <v/>
      </c>
      <c r="AQ118" s="119" t="str">
        <f>IF(AQ117="","",VLOOKUP(AQ117,シフト記号表!$C$6:$L$47,10,FALSE))</f>
        <v/>
      </c>
      <c r="AR118" s="117" t="str">
        <f>IF(AR117="","",VLOOKUP(AR117,シフト記号表!$C$6:$L$47,10,FALSE))</f>
        <v/>
      </c>
      <c r="AS118" s="118" t="str">
        <f>IF(AS117="","",VLOOKUP(AS117,シフト記号表!$C$6:$L$47,10,FALSE))</f>
        <v/>
      </c>
      <c r="AT118" s="118" t="str">
        <f>IF(AT117="","",VLOOKUP(AT117,シフト記号表!$C$6:$L$47,10,FALSE))</f>
        <v/>
      </c>
      <c r="AU118" s="118" t="str">
        <f>IF(AU117="","",VLOOKUP(AU117,シフト記号表!$C$6:$L$47,10,FALSE))</f>
        <v/>
      </c>
      <c r="AV118" s="118" t="str">
        <f>IF(AV117="","",VLOOKUP(AV117,シフト記号表!$C$6:$L$47,10,FALSE))</f>
        <v/>
      </c>
      <c r="AW118" s="118" t="str">
        <f>IF(AW117="","",VLOOKUP(AW117,シフト記号表!$C$6:$L$47,10,FALSE))</f>
        <v/>
      </c>
      <c r="AX118" s="119" t="str">
        <f>IF(AX117="","",VLOOKUP(AX117,シフト記号表!$C$6:$L$47,10,FALSE))</f>
        <v/>
      </c>
      <c r="AY118" s="117" t="str">
        <f>IF(AY117="","",VLOOKUP(AY117,シフト記号表!$C$6:$L$47,10,FALSE))</f>
        <v/>
      </c>
      <c r="AZ118" s="118" t="str">
        <f>IF(AZ117="","",VLOOKUP(AZ117,シフト記号表!$C$6:$L$47,10,FALSE))</f>
        <v/>
      </c>
      <c r="BA118" s="118"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53</v>
      </c>
      <c r="C119" s="213"/>
      <c r="D119" s="214"/>
      <c r="E119" s="112"/>
      <c r="F119" s="113"/>
      <c r="G119" s="112"/>
      <c r="H119" s="113"/>
      <c r="I119" s="217"/>
      <c r="J119" s="218"/>
      <c r="K119" s="221"/>
      <c r="L119" s="222"/>
      <c r="M119" s="222"/>
      <c r="N119" s="214"/>
      <c r="O119" s="195"/>
      <c r="P119" s="196"/>
      <c r="Q119" s="196"/>
      <c r="R119" s="196"/>
      <c r="S119" s="197"/>
      <c r="T119" s="130"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198"/>
      <c r="BC119" s="199"/>
      <c r="BD119" s="200"/>
      <c r="BE119" s="201"/>
      <c r="BF119" s="202"/>
      <c r="BG119" s="203"/>
      <c r="BH119" s="203"/>
      <c r="BI119" s="203"/>
      <c r="BJ119" s="204"/>
    </row>
    <row r="120" spans="2:62" ht="20.25" customHeight="1" x14ac:dyDescent="0.4">
      <c r="B120" s="212"/>
      <c r="C120" s="263"/>
      <c r="D120" s="264"/>
      <c r="E120" s="141"/>
      <c r="F120" s="142">
        <f>C119</f>
        <v>0</v>
      </c>
      <c r="G120" s="141"/>
      <c r="H120" s="142">
        <f>I119</f>
        <v>0</v>
      </c>
      <c r="I120" s="265"/>
      <c r="J120" s="266"/>
      <c r="K120" s="267"/>
      <c r="L120" s="268"/>
      <c r="M120" s="268"/>
      <c r="N120" s="264"/>
      <c r="O120" s="195"/>
      <c r="P120" s="196"/>
      <c r="Q120" s="196"/>
      <c r="R120" s="196"/>
      <c r="S120" s="197"/>
      <c r="T120" s="131" t="s">
        <v>124</v>
      </c>
      <c r="U120" s="95"/>
      <c r="V120" s="132"/>
      <c r="W120" s="117" t="str">
        <f>IF(W119="","",VLOOKUP(W119,シフト記号表!$C$6:$L$47,10,FALSE))</f>
        <v/>
      </c>
      <c r="X120" s="118" t="str">
        <f>IF(X119="","",VLOOKUP(X119,シフト記号表!$C$6:$L$47,10,FALSE))</f>
        <v/>
      </c>
      <c r="Y120" s="118" t="str">
        <f>IF(Y119="","",VLOOKUP(Y119,シフト記号表!$C$6:$L$47,10,FALSE))</f>
        <v/>
      </c>
      <c r="Z120" s="118" t="str">
        <f>IF(Z119="","",VLOOKUP(Z119,シフト記号表!$C$6:$L$47,10,FALSE))</f>
        <v/>
      </c>
      <c r="AA120" s="118" t="str">
        <f>IF(AA119="","",VLOOKUP(AA119,シフト記号表!$C$6:$L$47,10,FALSE))</f>
        <v/>
      </c>
      <c r="AB120" s="118" t="str">
        <f>IF(AB119="","",VLOOKUP(AB119,シフト記号表!$C$6:$L$47,10,FALSE))</f>
        <v/>
      </c>
      <c r="AC120" s="119" t="str">
        <f>IF(AC119="","",VLOOKUP(AC119,シフト記号表!$C$6:$L$47,10,FALSE))</f>
        <v/>
      </c>
      <c r="AD120" s="117" t="str">
        <f>IF(AD119="","",VLOOKUP(AD119,シフト記号表!$C$6:$L$47,10,FALSE))</f>
        <v/>
      </c>
      <c r="AE120" s="118" t="str">
        <f>IF(AE119="","",VLOOKUP(AE119,シフト記号表!$C$6:$L$47,10,FALSE))</f>
        <v/>
      </c>
      <c r="AF120" s="118" t="str">
        <f>IF(AF119="","",VLOOKUP(AF119,シフト記号表!$C$6:$L$47,10,FALSE))</f>
        <v/>
      </c>
      <c r="AG120" s="118" t="str">
        <f>IF(AG119="","",VLOOKUP(AG119,シフト記号表!$C$6:$L$47,10,FALSE))</f>
        <v/>
      </c>
      <c r="AH120" s="118" t="str">
        <f>IF(AH119="","",VLOOKUP(AH119,シフト記号表!$C$6:$L$47,10,FALSE))</f>
        <v/>
      </c>
      <c r="AI120" s="118" t="str">
        <f>IF(AI119="","",VLOOKUP(AI119,シフト記号表!$C$6:$L$47,10,FALSE))</f>
        <v/>
      </c>
      <c r="AJ120" s="119" t="str">
        <f>IF(AJ119="","",VLOOKUP(AJ119,シフト記号表!$C$6:$L$47,10,FALSE))</f>
        <v/>
      </c>
      <c r="AK120" s="117" t="str">
        <f>IF(AK119="","",VLOOKUP(AK119,シフト記号表!$C$6:$L$47,10,FALSE))</f>
        <v/>
      </c>
      <c r="AL120" s="118" t="str">
        <f>IF(AL119="","",VLOOKUP(AL119,シフト記号表!$C$6:$L$47,10,FALSE))</f>
        <v/>
      </c>
      <c r="AM120" s="118" t="str">
        <f>IF(AM119="","",VLOOKUP(AM119,シフト記号表!$C$6:$L$47,10,FALSE))</f>
        <v/>
      </c>
      <c r="AN120" s="118" t="str">
        <f>IF(AN119="","",VLOOKUP(AN119,シフト記号表!$C$6:$L$47,10,FALSE))</f>
        <v/>
      </c>
      <c r="AO120" s="118" t="str">
        <f>IF(AO119="","",VLOOKUP(AO119,シフト記号表!$C$6:$L$47,10,FALSE))</f>
        <v/>
      </c>
      <c r="AP120" s="118" t="str">
        <f>IF(AP119="","",VLOOKUP(AP119,シフト記号表!$C$6:$L$47,10,FALSE))</f>
        <v/>
      </c>
      <c r="AQ120" s="119" t="str">
        <f>IF(AQ119="","",VLOOKUP(AQ119,シフト記号表!$C$6:$L$47,10,FALSE))</f>
        <v/>
      </c>
      <c r="AR120" s="117" t="str">
        <f>IF(AR119="","",VLOOKUP(AR119,シフト記号表!$C$6:$L$47,10,FALSE))</f>
        <v/>
      </c>
      <c r="AS120" s="118" t="str">
        <f>IF(AS119="","",VLOOKUP(AS119,シフト記号表!$C$6:$L$47,10,FALSE))</f>
        <v/>
      </c>
      <c r="AT120" s="118" t="str">
        <f>IF(AT119="","",VLOOKUP(AT119,シフト記号表!$C$6:$L$47,10,FALSE))</f>
        <v/>
      </c>
      <c r="AU120" s="118" t="str">
        <f>IF(AU119="","",VLOOKUP(AU119,シフト記号表!$C$6:$L$47,10,FALSE))</f>
        <v/>
      </c>
      <c r="AV120" s="118" t="str">
        <f>IF(AV119="","",VLOOKUP(AV119,シフト記号表!$C$6:$L$47,10,FALSE))</f>
        <v/>
      </c>
      <c r="AW120" s="118" t="str">
        <f>IF(AW119="","",VLOOKUP(AW119,シフト記号表!$C$6:$L$47,10,FALSE))</f>
        <v/>
      </c>
      <c r="AX120" s="119" t="str">
        <f>IF(AX119="","",VLOOKUP(AX119,シフト記号表!$C$6:$L$47,10,FALSE))</f>
        <v/>
      </c>
      <c r="AY120" s="117" t="str">
        <f>IF(AY119="","",VLOOKUP(AY119,シフト記号表!$C$6:$L$47,10,FALSE))</f>
        <v/>
      </c>
      <c r="AZ120" s="118" t="str">
        <f>IF(AZ119="","",VLOOKUP(AZ119,シフト記号表!$C$6:$L$47,10,FALSE))</f>
        <v/>
      </c>
      <c r="BA120" s="118"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54</v>
      </c>
      <c r="C121" s="213"/>
      <c r="D121" s="214"/>
      <c r="E121" s="112"/>
      <c r="F121" s="113"/>
      <c r="G121" s="112"/>
      <c r="H121" s="113"/>
      <c r="I121" s="217"/>
      <c r="J121" s="218"/>
      <c r="K121" s="221"/>
      <c r="L121" s="222"/>
      <c r="M121" s="222"/>
      <c r="N121" s="214"/>
      <c r="O121" s="195"/>
      <c r="P121" s="196"/>
      <c r="Q121" s="196"/>
      <c r="R121" s="196"/>
      <c r="S121" s="197"/>
      <c r="T121" s="130"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198"/>
      <c r="BC121" s="199"/>
      <c r="BD121" s="200"/>
      <c r="BE121" s="201"/>
      <c r="BF121" s="202"/>
      <c r="BG121" s="203"/>
      <c r="BH121" s="203"/>
      <c r="BI121" s="203"/>
      <c r="BJ121" s="204"/>
    </row>
    <row r="122" spans="2:62" ht="20.25" customHeight="1" x14ac:dyDescent="0.4">
      <c r="B122" s="212"/>
      <c r="C122" s="263"/>
      <c r="D122" s="264"/>
      <c r="E122" s="141"/>
      <c r="F122" s="142">
        <f>C121</f>
        <v>0</v>
      </c>
      <c r="G122" s="141"/>
      <c r="H122" s="142">
        <f>I121</f>
        <v>0</v>
      </c>
      <c r="I122" s="265"/>
      <c r="J122" s="266"/>
      <c r="K122" s="267"/>
      <c r="L122" s="268"/>
      <c r="M122" s="268"/>
      <c r="N122" s="264"/>
      <c r="O122" s="195"/>
      <c r="P122" s="196"/>
      <c r="Q122" s="196"/>
      <c r="R122" s="196"/>
      <c r="S122" s="197"/>
      <c r="T122" s="131" t="s">
        <v>124</v>
      </c>
      <c r="U122" s="95"/>
      <c r="V122" s="132"/>
      <c r="W122" s="117" t="str">
        <f>IF(W121="","",VLOOKUP(W121,シフト記号表!$C$6:$L$47,10,FALSE))</f>
        <v/>
      </c>
      <c r="X122" s="118" t="str">
        <f>IF(X121="","",VLOOKUP(X121,シフト記号表!$C$6:$L$47,10,FALSE))</f>
        <v/>
      </c>
      <c r="Y122" s="118" t="str">
        <f>IF(Y121="","",VLOOKUP(Y121,シフト記号表!$C$6:$L$47,10,FALSE))</f>
        <v/>
      </c>
      <c r="Z122" s="118" t="str">
        <f>IF(Z121="","",VLOOKUP(Z121,シフト記号表!$C$6:$L$47,10,FALSE))</f>
        <v/>
      </c>
      <c r="AA122" s="118" t="str">
        <f>IF(AA121="","",VLOOKUP(AA121,シフト記号表!$C$6:$L$47,10,FALSE))</f>
        <v/>
      </c>
      <c r="AB122" s="118" t="str">
        <f>IF(AB121="","",VLOOKUP(AB121,シフト記号表!$C$6:$L$47,10,FALSE))</f>
        <v/>
      </c>
      <c r="AC122" s="119" t="str">
        <f>IF(AC121="","",VLOOKUP(AC121,シフト記号表!$C$6:$L$47,10,FALSE))</f>
        <v/>
      </c>
      <c r="AD122" s="117" t="str">
        <f>IF(AD121="","",VLOOKUP(AD121,シフト記号表!$C$6:$L$47,10,FALSE))</f>
        <v/>
      </c>
      <c r="AE122" s="118" t="str">
        <f>IF(AE121="","",VLOOKUP(AE121,シフト記号表!$C$6:$L$47,10,FALSE))</f>
        <v/>
      </c>
      <c r="AF122" s="118" t="str">
        <f>IF(AF121="","",VLOOKUP(AF121,シフト記号表!$C$6:$L$47,10,FALSE))</f>
        <v/>
      </c>
      <c r="AG122" s="118" t="str">
        <f>IF(AG121="","",VLOOKUP(AG121,シフト記号表!$C$6:$L$47,10,FALSE))</f>
        <v/>
      </c>
      <c r="AH122" s="118" t="str">
        <f>IF(AH121="","",VLOOKUP(AH121,シフト記号表!$C$6:$L$47,10,FALSE))</f>
        <v/>
      </c>
      <c r="AI122" s="118" t="str">
        <f>IF(AI121="","",VLOOKUP(AI121,シフト記号表!$C$6:$L$47,10,FALSE))</f>
        <v/>
      </c>
      <c r="AJ122" s="119" t="str">
        <f>IF(AJ121="","",VLOOKUP(AJ121,シフト記号表!$C$6:$L$47,10,FALSE))</f>
        <v/>
      </c>
      <c r="AK122" s="117" t="str">
        <f>IF(AK121="","",VLOOKUP(AK121,シフト記号表!$C$6:$L$47,10,FALSE))</f>
        <v/>
      </c>
      <c r="AL122" s="118" t="str">
        <f>IF(AL121="","",VLOOKUP(AL121,シフト記号表!$C$6:$L$47,10,FALSE))</f>
        <v/>
      </c>
      <c r="AM122" s="118" t="str">
        <f>IF(AM121="","",VLOOKUP(AM121,シフト記号表!$C$6:$L$47,10,FALSE))</f>
        <v/>
      </c>
      <c r="AN122" s="118" t="str">
        <f>IF(AN121="","",VLOOKUP(AN121,シフト記号表!$C$6:$L$47,10,FALSE))</f>
        <v/>
      </c>
      <c r="AO122" s="118" t="str">
        <f>IF(AO121="","",VLOOKUP(AO121,シフト記号表!$C$6:$L$47,10,FALSE))</f>
        <v/>
      </c>
      <c r="AP122" s="118" t="str">
        <f>IF(AP121="","",VLOOKUP(AP121,シフト記号表!$C$6:$L$47,10,FALSE))</f>
        <v/>
      </c>
      <c r="AQ122" s="119" t="str">
        <f>IF(AQ121="","",VLOOKUP(AQ121,シフト記号表!$C$6:$L$47,10,FALSE))</f>
        <v/>
      </c>
      <c r="AR122" s="117" t="str">
        <f>IF(AR121="","",VLOOKUP(AR121,シフト記号表!$C$6:$L$47,10,FALSE))</f>
        <v/>
      </c>
      <c r="AS122" s="118" t="str">
        <f>IF(AS121="","",VLOOKUP(AS121,シフト記号表!$C$6:$L$47,10,FALSE))</f>
        <v/>
      </c>
      <c r="AT122" s="118" t="str">
        <f>IF(AT121="","",VLOOKUP(AT121,シフト記号表!$C$6:$L$47,10,FALSE))</f>
        <v/>
      </c>
      <c r="AU122" s="118" t="str">
        <f>IF(AU121="","",VLOOKUP(AU121,シフト記号表!$C$6:$L$47,10,FALSE))</f>
        <v/>
      </c>
      <c r="AV122" s="118" t="str">
        <f>IF(AV121="","",VLOOKUP(AV121,シフト記号表!$C$6:$L$47,10,FALSE))</f>
        <v/>
      </c>
      <c r="AW122" s="118" t="str">
        <f>IF(AW121="","",VLOOKUP(AW121,シフト記号表!$C$6:$L$47,10,FALSE))</f>
        <v/>
      </c>
      <c r="AX122" s="119" t="str">
        <f>IF(AX121="","",VLOOKUP(AX121,シフト記号表!$C$6:$L$47,10,FALSE))</f>
        <v/>
      </c>
      <c r="AY122" s="117" t="str">
        <f>IF(AY121="","",VLOOKUP(AY121,シフト記号表!$C$6:$L$47,10,FALSE))</f>
        <v/>
      </c>
      <c r="AZ122" s="118" t="str">
        <f>IF(AZ121="","",VLOOKUP(AZ121,シフト記号表!$C$6:$L$47,10,FALSE))</f>
        <v/>
      </c>
      <c r="BA122" s="118"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55</v>
      </c>
      <c r="C123" s="213"/>
      <c r="D123" s="214"/>
      <c r="E123" s="112"/>
      <c r="F123" s="113"/>
      <c r="G123" s="112"/>
      <c r="H123" s="113"/>
      <c r="I123" s="217"/>
      <c r="J123" s="218"/>
      <c r="K123" s="221"/>
      <c r="L123" s="222"/>
      <c r="M123" s="222"/>
      <c r="N123" s="214"/>
      <c r="O123" s="195"/>
      <c r="P123" s="196"/>
      <c r="Q123" s="196"/>
      <c r="R123" s="196"/>
      <c r="S123" s="197"/>
      <c r="T123" s="130"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198"/>
      <c r="BC123" s="199"/>
      <c r="BD123" s="200"/>
      <c r="BE123" s="201"/>
      <c r="BF123" s="202"/>
      <c r="BG123" s="203"/>
      <c r="BH123" s="203"/>
      <c r="BI123" s="203"/>
      <c r="BJ123" s="204"/>
    </row>
    <row r="124" spans="2:62" ht="20.25" customHeight="1" x14ac:dyDescent="0.4">
      <c r="B124" s="212"/>
      <c r="C124" s="263"/>
      <c r="D124" s="264"/>
      <c r="E124" s="141"/>
      <c r="F124" s="142">
        <f>C123</f>
        <v>0</v>
      </c>
      <c r="G124" s="141"/>
      <c r="H124" s="142">
        <f>I123</f>
        <v>0</v>
      </c>
      <c r="I124" s="265"/>
      <c r="J124" s="266"/>
      <c r="K124" s="267"/>
      <c r="L124" s="268"/>
      <c r="M124" s="268"/>
      <c r="N124" s="264"/>
      <c r="O124" s="195"/>
      <c r="P124" s="196"/>
      <c r="Q124" s="196"/>
      <c r="R124" s="196"/>
      <c r="S124" s="197"/>
      <c r="T124" s="131" t="s">
        <v>124</v>
      </c>
      <c r="U124" s="95"/>
      <c r="V124" s="132"/>
      <c r="W124" s="117" t="str">
        <f>IF(W123="","",VLOOKUP(W123,シフト記号表!$C$6:$L$47,10,FALSE))</f>
        <v/>
      </c>
      <c r="X124" s="118" t="str">
        <f>IF(X123="","",VLOOKUP(X123,シフト記号表!$C$6:$L$47,10,FALSE))</f>
        <v/>
      </c>
      <c r="Y124" s="118" t="str">
        <f>IF(Y123="","",VLOOKUP(Y123,シフト記号表!$C$6:$L$47,10,FALSE))</f>
        <v/>
      </c>
      <c r="Z124" s="118" t="str">
        <f>IF(Z123="","",VLOOKUP(Z123,シフト記号表!$C$6:$L$47,10,FALSE))</f>
        <v/>
      </c>
      <c r="AA124" s="118" t="str">
        <f>IF(AA123="","",VLOOKUP(AA123,シフト記号表!$C$6:$L$47,10,FALSE))</f>
        <v/>
      </c>
      <c r="AB124" s="118" t="str">
        <f>IF(AB123="","",VLOOKUP(AB123,シフト記号表!$C$6:$L$47,10,FALSE))</f>
        <v/>
      </c>
      <c r="AC124" s="119" t="str">
        <f>IF(AC123="","",VLOOKUP(AC123,シフト記号表!$C$6:$L$47,10,FALSE))</f>
        <v/>
      </c>
      <c r="AD124" s="117" t="str">
        <f>IF(AD123="","",VLOOKUP(AD123,シフト記号表!$C$6:$L$47,10,FALSE))</f>
        <v/>
      </c>
      <c r="AE124" s="118" t="str">
        <f>IF(AE123="","",VLOOKUP(AE123,シフト記号表!$C$6:$L$47,10,FALSE))</f>
        <v/>
      </c>
      <c r="AF124" s="118" t="str">
        <f>IF(AF123="","",VLOOKUP(AF123,シフト記号表!$C$6:$L$47,10,FALSE))</f>
        <v/>
      </c>
      <c r="AG124" s="118" t="str">
        <f>IF(AG123="","",VLOOKUP(AG123,シフト記号表!$C$6:$L$47,10,FALSE))</f>
        <v/>
      </c>
      <c r="AH124" s="118" t="str">
        <f>IF(AH123="","",VLOOKUP(AH123,シフト記号表!$C$6:$L$47,10,FALSE))</f>
        <v/>
      </c>
      <c r="AI124" s="118" t="str">
        <f>IF(AI123="","",VLOOKUP(AI123,シフト記号表!$C$6:$L$47,10,FALSE))</f>
        <v/>
      </c>
      <c r="AJ124" s="119" t="str">
        <f>IF(AJ123="","",VLOOKUP(AJ123,シフト記号表!$C$6:$L$47,10,FALSE))</f>
        <v/>
      </c>
      <c r="AK124" s="117" t="str">
        <f>IF(AK123="","",VLOOKUP(AK123,シフト記号表!$C$6:$L$47,10,FALSE))</f>
        <v/>
      </c>
      <c r="AL124" s="118" t="str">
        <f>IF(AL123="","",VLOOKUP(AL123,シフト記号表!$C$6:$L$47,10,FALSE))</f>
        <v/>
      </c>
      <c r="AM124" s="118" t="str">
        <f>IF(AM123="","",VLOOKUP(AM123,シフト記号表!$C$6:$L$47,10,FALSE))</f>
        <v/>
      </c>
      <c r="AN124" s="118" t="str">
        <f>IF(AN123="","",VLOOKUP(AN123,シフト記号表!$C$6:$L$47,10,FALSE))</f>
        <v/>
      </c>
      <c r="AO124" s="118" t="str">
        <f>IF(AO123="","",VLOOKUP(AO123,シフト記号表!$C$6:$L$47,10,FALSE))</f>
        <v/>
      </c>
      <c r="AP124" s="118" t="str">
        <f>IF(AP123="","",VLOOKUP(AP123,シフト記号表!$C$6:$L$47,10,FALSE))</f>
        <v/>
      </c>
      <c r="AQ124" s="119" t="str">
        <f>IF(AQ123="","",VLOOKUP(AQ123,シフト記号表!$C$6:$L$47,10,FALSE))</f>
        <v/>
      </c>
      <c r="AR124" s="117" t="str">
        <f>IF(AR123="","",VLOOKUP(AR123,シフト記号表!$C$6:$L$47,10,FALSE))</f>
        <v/>
      </c>
      <c r="AS124" s="118" t="str">
        <f>IF(AS123="","",VLOOKUP(AS123,シフト記号表!$C$6:$L$47,10,FALSE))</f>
        <v/>
      </c>
      <c r="AT124" s="118" t="str">
        <f>IF(AT123="","",VLOOKUP(AT123,シフト記号表!$C$6:$L$47,10,FALSE))</f>
        <v/>
      </c>
      <c r="AU124" s="118" t="str">
        <f>IF(AU123="","",VLOOKUP(AU123,シフト記号表!$C$6:$L$47,10,FALSE))</f>
        <v/>
      </c>
      <c r="AV124" s="118" t="str">
        <f>IF(AV123="","",VLOOKUP(AV123,シフト記号表!$C$6:$L$47,10,FALSE))</f>
        <v/>
      </c>
      <c r="AW124" s="118" t="str">
        <f>IF(AW123="","",VLOOKUP(AW123,シフト記号表!$C$6:$L$47,10,FALSE))</f>
        <v/>
      </c>
      <c r="AX124" s="119" t="str">
        <f>IF(AX123="","",VLOOKUP(AX123,シフト記号表!$C$6:$L$47,10,FALSE))</f>
        <v/>
      </c>
      <c r="AY124" s="117" t="str">
        <f>IF(AY123="","",VLOOKUP(AY123,シフト記号表!$C$6:$L$47,10,FALSE))</f>
        <v/>
      </c>
      <c r="AZ124" s="118" t="str">
        <f>IF(AZ123="","",VLOOKUP(AZ123,シフト記号表!$C$6:$L$47,10,FALSE))</f>
        <v/>
      </c>
      <c r="BA124" s="118"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56</v>
      </c>
      <c r="C125" s="213"/>
      <c r="D125" s="214"/>
      <c r="E125" s="112"/>
      <c r="F125" s="113"/>
      <c r="G125" s="112"/>
      <c r="H125" s="113"/>
      <c r="I125" s="217"/>
      <c r="J125" s="218"/>
      <c r="K125" s="221"/>
      <c r="L125" s="222"/>
      <c r="M125" s="222"/>
      <c r="N125" s="214"/>
      <c r="O125" s="195"/>
      <c r="P125" s="196"/>
      <c r="Q125" s="196"/>
      <c r="R125" s="196"/>
      <c r="S125" s="197"/>
      <c r="T125" s="130"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198"/>
      <c r="BC125" s="199"/>
      <c r="BD125" s="200"/>
      <c r="BE125" s="201"/>
      <c r="BF125" s="202"/>
      <c r="BG125" s="203"/>
      <c r="BH125" s="203"/>
      <c r="BI125" s="203"/>
      <c r="BJ125" s="204"/>
    </row>
    <row r="126" spans="2:62" ht="20.25" customHeight="1" x14ac:dyDescent="0.4">
      <c r="B126" s="212"/>
      <c r="C126" s="263"/>
      <c r="D126" s="264"/>
      <c r="E126" s="141"/>
      <c r="F126" s="142">
        <f>C125</f>
        <v>0</v>
      </c>
      <c r="G126" s="141"/>
      <c r="H126" s="142">
        <f>I125</f>
        <v>0</v>
      </c>
      <c r="I126" s="265"/>
      <c r="J126" s="266"/>
      <c r="K126" s="267"/>
      <c r="L126" s="268"/>
      <c r="M126" s="268"/>
      <c r="N126" s="264"/>
      <c r="O126" s="195"/>
      <c r="P126" s="196"/>
      <c r="Q126" s="196"/>
      <c r="R126" s="196"/>
      <c r="S126" s="197"/>
      <c r="T126" s="131" t="s">
        <v>124</v>
      </c>
      <c r="U126" s="95"/>
      <c r="V126" s="132"/>
      <c r="W126" s="117" t="str">
        <f>IF(W125="","",VLOOKUP(W125,シフト記号表!$C$6:$L$47,10,FALSE))</f>
        <v/>
      </c>
      <c r="X126" s="118" t="str">
        <f>IF(X125="","",VLOOKUP(X125,シフト記号表!$C$6:$L$47,10,FALSE))</f>
        <v/>
      </c>
      <c r="Y126" s="118" t="str">
        <f>IF(Y125="","",VLOOKUP(Y125,シフト記号表!$C$6:$L$47,10,FALSE))</f>
        <v/>
      </c>
      <c r="Z126" s="118" t="str">
        <f>IF(Z125="","",VLOOKUP(Z125,シフト記号表!$C$6:$L$47,10,FALSE))</f>
        <v/>
      </c>
      <c r="AA126" s="118" t="str">
        <f>IF(AA125="","",VLOOKUP(AA125,シフト記号表!$C$6:$L$47,10,FALSE))</f>
        <v/>
      </c>
      <c r="AB126" s="118" t="str">
        <f>IF(AB125="","",VLOOKUP(AB125,シフト記号表!$C$6:$L$47,10,FALSE))</f>
        <v/>
      </c>
      <c r="AC126" s="119" t="str">
        <f>IF(AC125="","",VLOOKUP(AC125,シフト記号表!$C$6:$L$47,10,FALSE))</f>
        <v/>
      </c>
      <c r="AD126" s="117" t="str">
        <f>IF(AD125="","",VLOOKUP(AD125,シフト記号表!$C$6:$L$47,10,FALSE))</f>
        <v/>
      </c>
      <c r="AE126" s="118" t="str">
        <f>IF(AE125="","",VLOOKUP(AE125,シフト記号表!$C$6:$L$47,10,FALSE))</f>
        <v/>
      </c>
      <c r="AF126" s="118" t="str">
        <f>IF(AF125="","",VLOOKUP(AF125,シフト記号表!$C$6:$L$47,10,FALSE))</f>
        <v/>
      </c>
      <c r="AG126" s="118" t="str">
        <f>IF(AG125="","",VLOOKUP(AG125,シフト記号表!$C$6:$L$47,10,FALSE))</f>
        <v/>
      </c>
      <c r="AH126" s="118" t="str">
        <f>IF(AH125="","",VLOOKUP(AH125,シフト記号表!$C$6:$L$47,10,FALSE))</f>
        <v/>
      </c>
      <c r="AI126" s="118" t="str">
        <f>IF(AI125="","",VLOOKUP(AI125,シフト記号表!$C$6:$L$47,10,FALSE))</f>
        <v/>
      </c>
      <c r="AJ126" s="119" t="str">
        <f>IF(AJ125="","",VLOOKUP(AJ125,シフト記号表!$C$6:$L$47,10,FALSE))</f>
        <v/>
      </c>
      <c r="AK126" s="117" t="str">
        <f>IF(AK125="","",VLOOKUP(AK125,シフト記号表!$C$6:$L$47,10,FALSE))</f>
        <v/>
      </c>
      <c r="AL126" s="118" t="str">
        <f>IF(AL125="","",VLOOKUP(AL125,シフト記号表!$C$6:$L$47,10,FALSE))</f>
        <v/>
      </c>
      <c r="AM126" s="118" t="str">
        <f>IF(AM125="","",VLOOKUP(AM125,シフト記号表!$C$6:$L$47,10,FALSE))</f>
        <v/>
      </c>
      <c r="AN126" s="118" t="str">
        <f>IF(AN125="","",VLOOKUP(AN125,シフト記号表!$C$6:$L$47,10,FALSE))</f>
        <v/>
      </c>
      <c r="AO126" s="118" t="str">
        <f>IF(AO125="","",VLOOKUP(AO125,シフト記号表!$C$6:$L$47,10,FALSE))</f>
        <v/>
      </c>
      <c r="AP126" s="118" t="str">
        <f>IF(AP125="","",VLOOKUP(AP125,シフト記号表!$C$6:$L$47,10,FALSE))</f>
        <v/>
      </c>
      <c r="AQ126" s="119" t="str">
        <f>IF(AQ125="","",VLOOKUP(AQ125,シフト記号表!$C$6:$L$47,10,FALSE))</f>
        <v/>
      </c>
      <c r="AR126" s="117" t="str">
        <f>IF(AR125="","",VLOOKUP(AR125,シフト記号表!$C$6:$L$47,10,FALSE))</f>
        <v/>
      </c>
      <c r="AS126" s="118" t="str">
        <f>IF(AS125="","",VLOOKUP(AS125,シフト記号表!$C$6:$L$47,10,FALSE))</f>
        <v/>
      </c>
      <c r="AT126" s="118" t="str">
        <f>IF(AT125="","",VLOOKUP(AT125,シフト記号表!$C$6:$L$47,10,FALSE))</f>
        <v/>
      </c>
      <c r="AU126" s="118" t="str">
        <f>IF(AU125="","",VLOOKUP(AU125,シフト記号表!$C$6:$L$47,10,FALSE))</f>
        <v/>
      </c>
      <c r="AV126" s="118" t="str">
        <f>IF(AV125="","",VLOOKUP(AV125,シフト記号表!$C$6:$L$47,10,FALSE))</f>
        <v/>
      </c>
      <c r="AW126" s="118" t="str">
        <f>IF(AW125="","",VLOOKUP(AW125,シフト記号表!$C$6:$L$47,10,FALSE))</f>
        <v/>
      </c>
      <c r="AX126" s="119" t="str">
        <f>IF(AX125="","",VLOOKUP(AX125,シフト記号表!$C$6:$L$47,10,FALSE))</f>
        <v/>
      </c>
      <c r="AY126" s="117" t="str">
        <f>IF(AY125="","",VLOOKUP(AY125,シフト記号表!$C$6:$L$47,10,FALSE))</f>
        <v/>
      </c>
      <c r="AZ126" s="118" t="str">
        <f>IF(AZ125="","",VLOOKUP(AZ125,シフト記号表!$C$6:$L$47,10,FALSE))</f>
        <v/>
      </c>
      <c r="BA126" s="118"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57</v>
      </c>
      <c r="C127" s="213"/>
      <c r="D127" s="214"/>
      <c r="E127" s="112"/>
      <c r="F127" s="113"/>
      <c r="G127" s="112"/>
      <c r="H127" s="113"/>
      <c r="I127" s="217"/>
      <c r="J127" s="218"/>
      <c r="K127" s="221"/>
      <c r="L127" s="222"/>
      <c r="M127" s="222"/>
      <c r="N127" s="214"/>
      <c r="O127" s="195"/>
      <c r="P127" s="196"/>
      <c r="Q127" s="196"/>
      <c r="R127" s="196"/>
      <c r="S127" s="197"/>
      <c r="T127" s="130"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198"/>
      <c r="BC127" s="199"/>
      <c r="BD127" s="200"/>
      <c r="BE127" s="201"/>
      <c r="BF127" s="202"/>
      <c r="BG127" s="203"/>
      <c r="BH127" s="203"/>
      <c r="BI127" s="203"/>
      <c r="BJ127" s="204"/>
    </row>
    <row r="128" spans="2:62" ht="20.25" customHeight="1" x14ac:dyDescent="0.4">
      <c r="B128" s="212"/>
      <c r="C128" s="263"/>
      <c r="D128" s="264"/>
      <c r="E128" s="141"/>
      <c r="F128" s="142">
        <f>C127</f>
        <v>0</v>
      </c>
      <c r="G128" s="141"/>
      <c r="H128" s="142">
        <f>I127</f>
        <v>0</v>
      </c>
      <c r="I128" s="265"/>
      <c r="J128" s="266"/>
      <c r="K128" s="267"/>
      <c r="L128" s="268"/>
      <c r="M128" s="268"/>
      <c r="N128" s="264"/>
      <c r="O128" s="195"/>
      <c r="P128" s="196"/>
      <c r="Q128" s="196"/>
      <c r="R128" s="196"/>
      <c r="S128" s="197"/>
      <c r="T128" s="131" t="s">
        <v>124</v>
      </c>
      <c r="U128" s="95"/>
      <c r="V128" s="132"/>
      <c r="W128" s="117" t="str">
        <f>IF(W127="","",VLOOKUP(W127,シフト記号表!$C$6:$L$47,10,FALSE))</f>
        <v/>
      </c>
      <c r="X128" s="118" t="str">
        <f>IF(X127="","",VLOOKUP(X127,シフト記号表!$C$6:$L$47,10,FALSE))</f>
        <v/>
      </c>
      <c r="Y128" s="118" t="str">
        <f>IF(Y127="","",VLOOKUP(Y127,シフト記号表!$C$6:$L$47,10,FALSE))</f>
        <v/>
      </c>
      <c r="Z128" s="118" t="str">
        <f>IF(Z127="","",VLOOKUP(Z127,シフト記号表!$C$6:$L$47,10,FALSE))</f>
        <v/>
      </c>
      <c r="AA128" s="118" t="str">
        <f>IF(AA127="","",VLOOKUP(AA127,シフト記号表!$C$6:$L$47,10,FALSE))</f>
        <v/>
      </c>
      <c r="AB128" s="118" t="str">
        <f>IF(AB127="","",VLOOKUP(AB127,シフト記号表!$C$6:$L$47,10,FALSE))</f>
        <v/>
      </c>
      <c r="AC128" s="119" t="str">
        <f>IF(AC127="","",VLOOKUP(AC127,シフト記号表!$C$6:$L$47,10,FALSE))</f>
        <v/>
      </c>
      <c r="AD128" s="117" t="str">
        <f>IF(AD127="","",VLOOKUP(AD127,シフト記号表!$C$6:$L$47,10,FALSE))</f>
        <v/>
      </c>
      <c r="AE128" s="118" t="str">
        <f>IF(AE127="","",VLOOKUP(AE127,シフト記号表!$C$6:$L$47,10,FALSE))</f>
        <v/>
      </c>
      <c r="AF128" s="118" t="str">
        <f>IF(AF127="","",VLOOKUP(AF127,シフト記号表!$C$6:$L$47,10,FALSE))</f>
        <v/>
      </c>
      <c r="AG128" s="118" t="str">
        <f>IF(AG127="","",VLOOKUP(AG127,シフト記号表!$C$6:$L$47,10,FALSE))</f>
        <v/>
      </c>
      <c r="AH128" s="118" t="str">
        <f>IF(AH127="","",VLOOKUP(AH127,シフト記号表!$C$6:$L$47,10,FALSE))</f>
        <v/>
      </c>
      <c r="AI128" s="118" t="str">
        <f>IF(AI127="","",VLOOKUP(AI127,シフト記号表!$C$6:$L$47,10,FALSE))</f>
        <v/>
      </c>
      <c r="AJ128" s="119" t="str">
        <f>IF(AJ127="","",VLOOKUP(AJ127,シフト記号表!$C$6:$L$47,10,FALSE))</f>
        <v/>
      </c>
      <c r="AK128" s="117" t="str">
        <f>IF(AK127="","",VLOOKUP(AK127,シフト記号表!$C$6:$L$47,10,FALSE))</f>
        <v/>
      </c>
      <c r="AL128" s="118" t="str">
        <f>IF(AL127="","",VLOOKUP(AL127,シフト記号表!$C$6:$L$47,10,FALSE))</f>
        <v/>
      </c>
      <c r="AM128" s="118" t="str">
        <f>IF(AM127="","",VLOOKUP(AM127,シフト記号表!$C$6:$L$47,10,FALSE))</f>
        <v/>
      </c>
      <c r="AN128" s="118" t="str">
        <f>IF(AN127="","",VLOOKUP(AN127,シフト記号表!$C$6:$L$47,10,FALSE))</f>
        <v/>
      </c>
      <c r="AO128" s="118" t="str">
        <f>IF(AO127="","",VLOOKUP(AO127,シフト記号表!$C$6:$L$47,10,FALSE))</f>
        <v/>
      </c>
      <c r="AP128" s="118" t="str">
        <f>IF(AP127="","",VLOOKUP(AP127,シフト記号表!$C$6:$L$47,10,FALSE))</f>
        <v/>
      </c>
      <c r="AQ128" s="119" t="str">
        <f>IF(AQ127="","",VLOOKUP(AQ127,シフト記号表!$C$6:$L$47,10,FALSE))</f>
        <v/>
      </c>
      <c r="AR128" s="117" t="str">
        <f>IF(AR127="","",VLOOKUP(AR127,シフト記号表!$C$6:$L$47,10,FALSE))</f>
        <v/>
      </c>
      <c r="AS128" s="118" t="str">
        <f>IF(AS127="","",VLOOKUP(AS127,シフト記号表!$C$6:$L$47,10,FALSE))</f>
        <v/>
      </c>
      <c r="AT128" s="118" t="str">
        <f>IF(AT127="","",VLOOKUP(AT127,シフト記号表!$C$6:$L$47,10,FALSE))</f>
        <v/>
      </c>
      <c r="AU128" s="118" t="str">
        <f>IF(AU127="","",VLOOKUP(AU127,シフト記号表!$C$6:$L$47,10,FALSE))</f>
        <v/>
      </c>
      <c r="AV128" s="118" t="str">
        <f>IF(AV127="","",VLOOKUP(AV127,シフト記号表!$C$6:$L$47,10,FALSE))</f>
        <v/>
      </c>
      <c r="AW128" s="118" t="str">
        <f>IF(AW127="","",VLOOKUP(AW127,シフト記号表!$C$6:$L$47,10,FALSE))</f>
        <v/>
      </c>
      <c r="AX128" s="119" t="str">
        <f>IF(AX127="","",VLOOKUP(AX127,シフト記号表!$C$6:$L$47,10,FALSE))</f>
        <v/>
      </c>
      <c r="AY128" s="117" t="str">
        <f>IF(AY127="","",VLOOKUP(AY127,シフト記号表!$C$6:$L$47,10,FALSE))</f>
        <v/>
      </c>
      <c r="AZ128" s="118" t="str">
        <f>IF(AZ127="","",VLOOKUP(AZ127,シフト記号表!$C$6:$L$47,10,FALSE))</f>
        <v/>
      </c>
      <c r="BA128" s="118"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58</v>
      </c>
      <c r="C129" s="213"/>
      <c r="D129" s="214"/>
      <c r="E129" s="112"/>
      <c r="F129" s="113"/>
      <c r="G129" s="112"/>
      <c r="H129" s="113"/>
      <c r="I129" s="217"/>
      <c r="J129" s="218"/>
      <c r="K129" s="221"/>
      <c r="L129" s="222"/>
      <c r="M129" s="222"/>
      <c r="N129" s="214"/>
      <c r="O129" s="195"/>
      <c r="P129" s="196"/>
      <c r="Q129" s="196"/>
      <c r="R129" s="196"/>
      <c r="S129" s="197"/>
      <c r="T129" s="130"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198"/>
      <c r="BC129" s="199"/>
      <c r="BD129" s="200"/>
      <c r="BE129" s="201"/>
      <c r="BF129" s="202"/>
      <c r="BG129" s="203"/>
      <c r="BH129" s="203"/>
      <c r="BI129" s="203"/>
      <c r="BJ129" s="204"/>
    </row>
    <row r="130" spans="2:62" ht="20.25" customHeight="1" x14ac:dyDescent="0.4">
      <c r="B130" s="212"/>
      <c r="C130" s="263"/>
      <c r="D130" s="264"/>
      <c r="E130" s="141"/>
      <c r="F130" s="142">
        <f>C129</f>
        <v>0</v>
      </c>
      <c r="G130" s="141"/>
      <c r="H130" s="142">
        <f>I129</f>
        <v>0</v>
      </c>
      <c r="I130" s="265"/>
      <c r="J130" s="266"/>
      <c r="K130" s="267"/>
      <c r="L130" s="268"/>
      <c r="M130" s="268"/>
      <c r="N130" s="264"/>
      <c r="O130" s="195"/>
      <c r="P130" s="196"/>
      <c r="Q130" s="196"/>
      <c r="R130" s="196"/>
      <c r="S130" s="197"/>
      <c r="T130" s="131" t="s">
        <v>124</v>
      </c>
      <c r="U130" s="95"/>
      <c r="V130" s="132"/>
      <c r="W130" s="117" t="str">
        <f>IF(W129="","",VLOOKUP(W129,シフト記号表!$C$6:$L$47,10,FALSE))</f>
        <v/>
      </c>
      <c r="X130" s="118" t="str">
        <f>IF(X129="","",VLOOKUP(X129,シフト記号表!$C$6:$L$47,10,FALSE))</f>
        <v/>
      </c>
      <c r="Y130" s="118" t="str">
        <f>IF(Y129="","",VLOOKUP(Y129,シフト記号表!$C$6:$L$47,10,FALSE))</f>
        <v/>
      </c>
      <c r="Z130" s="118" t="str">
        <f>IF(Z129="","",VLOOKUP(Z129,シフト記号表!$C$6:$L$47,10,FALSE))</f>
        <v/>
      </c>
      <c r="AA130" s="118" t="str">
        <f>IF(AA129="","",VLOOKUP(AA129,シフト記号表!$C$6:$L$47,10,FALSE))</f>
        <v/>
      </c>
      <c r="AB130" s="118" t="str">
        <f>IF(AB129="","",VLOOKUP(AB129,シフト記号表!$C$6:$L$47,10,FALSE))</f>
        <v/>
      </c>
      <c r="AC130" s="119" t="str">
        <f>IF(AC129="","",VLOOKUP(AC129,シフト記号表!$C$6:$L$47,10,FALSE))</f>
        <v/>
      </c>
      <c r="AD130" s="117" t="str">
        <f>IF(AD129="","",VLOOKUP(AD129,シフト記号表!$C$6:$L$47,10,FALSE))</f>
        <v/>
      </c>
      <c r="AE130" s="118" t="str">
        <f>IF(AE129="","",VLOOKUP(AE129,シフト記号表!$C$6:$L$47,10,FALSE))</f>
        <v/>
      </c>
      <c r="AF130" s="118" t="str">
        <f>IF(AF129="","",VLOOKUP(AF129,シフト記号表!$C$6:$L$47,10,FALSE))</f>
        <v/>
      </c>
      <c r="AG130" s="118" t="str">
        <f>IF(AG129="","",VLOOKUP(AG129,シフト記号表!$C$6:$L$47,10,FALSE))</f>
        <v/>
      </c>
      <c r="AH130" s="118" t="str">
        <f>IF(AH129="","",VLOOKUP(AH129,シフト記号表!$C$6:$L$47,10,FALSE))</f>
        <v/>
      </c>
      <c r="AI130" s="118" t="str">
        <f>IF(AI129="","",VLOOKUP(AI129,シフト記号表!$C$6:$L$47,10,FALSE))</f>
        <v/>
      </c>
      <c r="AJ130" s="119" t="str">
        <f>IF(AJ129="","",VLOOKUP(AJ129,シフト記号表!$C$6:$L$47,10,FALSE))</f>
        <v/>
      </c>
      <c r="AK130" s="117" t="str">
        <f>IF(AK129="","",VLOOKUP(AK129,シフト記号表!$C$6:$L$47,10,FALSE))</f>
        <v/>
      </c>
      <c r="AL130" s="118" t="str">
        <f>IF(AL129="","",VLOOKUP(AL129,シフト記号表!$C$6:$L$47,10,FALSE))</f>
        <v/>
      </c>
      <c r="AM130" s="118" t="str">
        <f>IF(AM129="","",VLOOKUP(AM129,シフト記号表!$C$6:$L$47,10,FALSE))</f>
        <v/>
      </c>
      <c r="AN130" s="118" t="str">
        <f>IF(AN129="","",VLOOKUP(AN129,シフト記号表!$C$6:$L$47,10,FALSE))</f>
        <v/>
      </c>
      <c r="AO130" s="118" t="str">
        <f>IF(AO129="","",VLOOKUP(AO129,シフト記号表!$C$6:$L$47,10,FALSE))</f>
        <v/>
      </c>
      <c r="AP130" s="118" t="str">
        <f>IF(AP129="","",VLOOKUP(AP129,シフト記号表!$C$6:$L$47,10,FALSE))</f>
        <v/>
      </c>
      <c r="AQ130" s="119" t="str">
        <f>IF(AQ129="","",VLOOKUP(AQ129,シフト記号表!$C$6:$L$47,10,FALSE))</f>
        <v/>
      </c>
      <c r="AR130" s="117" t="str">
        <f>IF(AR129="","",VLOOKUP(AR129,シフト記号表!$C$6:$L$47,10,FALSE))</f>
        <v/>
      </c>
      <c r="AS130" s="118" t="str">
        <f>IF(AS129="","",VLOOKUP(AS129,シフト記号表!$C$6:$L$47,10,FALSE))</f>
        <v/>
      </c>
      <c r="AT130" s="118" t="str">
        <f>IF(AT129="","",VLOOKUP(AT129,シフト記号表!$C$6:$L$47,10,FALSE))</f>
        <v/>
      </c>
      <c r="AU130" s="118" t="str">
        <f>IF(AU129="","",VLOOKUP(AU129,シフト記号表!$C$6:$L$47,10,FALSE))</f>
        <v/>
      </c>
      <c r="AV130" s="118" t="str">
        <f>IF(AV129="","",VLOOKUP(AV129,シフト記号表!$C$6:$L$47,10,FALSE))</f>
        <v/>
      </c>
      <c r="AW130" s="118" t="str">
        <f>IF(AW129="","",VLOOKUP(AW129,シフト記号表!$C$6:$L$47,10,FALSE))</f>
        <v/>
      </c>
      <c r="AX130" s="119" t="str">
        <f>IF(AX129="","",VLOOKUP(AX129,シフト記号表!$C$6:$L$47,10,FALSE))</f>
        <v/>
      </c>
      <c r="AY130" s="117" t="str">
        <f>IF(AY129="","",VLOOKUP(AY129,シフト記号表!$C$6:$L$47,10,FALSE))</f>
        <v/>
      </c>
      <c r="AZ130" s="118" t="str">
        <f>IF(AZ129="","",VLOOKUP(AZ129,シフト記号表!$C$6:$L$47,10,FALSE))</f>
        <v/>
      </c>
      <c r="BA130" s="118"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59</v>
      </c>
      <c r="C131" s="213"/>
      <c r="D131" s="214"/>
      <c r="E131" s="112"/>
      <c r="F131" s="113"/>
      <c r="G131" s="112"/>
      <c r="H131" s="113"/>
      <c r="I131" s="217"/>
      <c r="J131" s="218"/>
      <c r="K131" s="221"/>
      <c r="L131" s="222"/>
      <c r="M131" s="222"/>
      <c r="N131" s="214"/>
      <c r="O131" s="195"/>
      <c r="P131" s="196"/>
      <c r="Q131" s="196"/>
      <c r="R131" s="196"/>
      <c r="S131" s="197"/>
      <c r="T131" s="130"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198"/>
      <c r="BC131" s="199"/>
      <c r="BD131" s="200"/>
      <c r="BE131" s="201"/>
      <c r="BF131" s="202"/>
      <c r="BG131" s="203"/>
      <c r="BH131" s="203"/>
      <c r="BI131" s="203"/>
      <c r="BJ131" s="204"/>
    </row>
    <row r="132" spans="2:62" ht="20.25" customHeight="1" x14ac:dyDescent="0.4">
      <c r="B132" s="212"/>
      <c r="C132" s="263"/>
      <c r="D132" s="264"/>
      <c r="E132" s="141"/>
      <c r="F132" s="142">
        <f>C131</f>
        <v>0</v>
      </c>
      <c r="G132" s="141"/>
      <c r="H132" s="142">
        <f>I131</f>
        <v>0</v>
      </c>
      <c r="I132" s="265"/>
      <c r="J132" s="266"/>
      <c r="K132" s="267"/>
      <c r="L132" s="268"/>
      <c r="M132" s="268"/>
      <c r="N132" s="264"/>
      <c r="O132" s="195"/>
      <c r="P132" s="196"/>
      <c r="Q132" s="196"/>
      <c r="R132" s="196"/>
      <c r="S132" s="197"/>
      <c r="T132" s="131" t="s">
        <v>124</v>
      </c>
      <c r="U132" s="95"/>
      <c r="V132" s="132"/>
      <c r="W132" s="117" t="str">
        <f>IF(W131="","",VLOOKUP(W131,シフト記号表!$C$6:$L$47,10,FALSE))</f>
        <v/>
      </c>
      <c r="X132" s="118" t="str">
        <f>IF(X131="","",VLOOKUP(X131,シフト記号表!$C$6:$L$47,10,FALSE))</f>
        <v/>
      </c>
      <c r="Y132" s="118" t="str">
        <f>IF(Y131="","",VLOOKUP(Y131,シフト記号表!$C$6:$L$47,10,FALSE))</f>
        <v/>
      </c>
      <c r="Z132" s="118" t="str">
        <f>IF(Z131="","",VLOOKUP(Z131,シフト記号表!$C$6:$L$47,10,FALSE))</f>
        <v/>
      </c>
      <c r="AA132" s="118" t="str">
        <f>IF(AA131="","",VLOOKUP(AA131,シフト記号表!$C$6:$L$47,10,FALSE))</f>
        <v/>
      </c>
      <c r="AB132" s="118" t="str">
        <f>IF(AB131="","",VLOOKUP(AB131,シフト記号表!$C$6:$L$47,10,FALSE))</f>
        <v/>
      </c>
      <c r="AC132" s="119" t="str">
        <f>IF(AC131="","",VLOOKUP(AC131,シフト記号表!$C$6:$L$47,10,FALSE))</f>
        <v/>
      </c>
      <c r="AD132" s="117" t="str">
        <f>IF(AD131="","",VLOOKUP(AD131,シフト記号表!$C$6:$L$47,10,FALSE))</f>
        <v/>
      </c>
      <c r="AE132" s="118" t="str">
        <f>IF(AE131="","",VLOOKUP(AE131,シフト記号表!$C$6:$L$47,10,FALSE))</f>
        <v/>
      </c>
      <c r="AF132" s="118" t="str">
        <f>IF(AF131="","",VLOOKUP(AF131,シフト記号表!$C$6:$L$47,10,FALSE))</f>
        <v/>
      </c>
      <c r="AG132" s="118" t="str">
        <f>IF(AG131="","",VLOOKUP(AG131,シフト記号表!$C$6:$L$47,10,FALSE))</f>
        <v/>
      </c>
      <c r="AH132" s="118" t="str">
        <f>IF(AH131="","",VLOOKUP(AH131,シフト記号表!$C$6:$L$47,10,FALSE))</f>
        <v/>
      </c>
      <c r="AI132" s="118" t="str">
        <f>IF(AI131="","",VLOOKUP(AI131,シフト記号表!$C$6:$L$47,10,FALSE))</f>
        <v/>
      </c>
      <c r="AJ132" s="119" t="str">
        <f>IF(AJ131="","",VLOOKUP(AJ131,シフト記号表!$C$6:$L$47,10,FALSE))</f>
        <v/>
      </c>
      <c r="AK132" s="117" t="str">
        <f>IF(AK131="","",VLOOKUP(AK131,シフト記号表!$C$6:$L$47,10,FALSE))</f>
        <v/>
      </c>
      <c r="AL132" s="118" t="str">
        <f>IF(AL131="","",VLOOKUP(AL131,シフト記号表!$C$6:$L$47,10,FALSE))</f>
        <v/>
      </c>
      <c r="AM132" s="118" t="str">
        <f>IF(AM131="","",VLOOKUP(AM131,シフト記号表!$C$6:$L$47,10,FALSE))</f>
        <v/>
      </c>
      <c r="AN132" s="118" t="str">
        <f>IF(AN131="","",VLOOKUP(AN131,シフト記号表!$C$6:$L$47,10,FALSE))</f>
        <v/>
      </c>
      <c r="AO132" s="118" t="str">
        <f>IF(AO131="","",VLOOKUP(AO131,シフト記号表!$C$6:$L$47,10,FALSE))</f>
        <v/>
      </c>
      <c r="AP132" s="118" t="str">
        <f>IF(AP131="","",VLOOKUP(AP131,シフト記号表!$C$6:$L$47,10,FALSE))</f>
        <v/>
      </c>
      <c r="AQ132" s="119" t="str">
        <f>IF(AQ131="","",VLOOKUP(AQ131,シフト記号表!$C$6:$L$47,10,FALSE))</f>
        <v/>
      </c>
      <c r="AR132" s="117" t="str">
        <f>IF(AR131="","",VLOOKUP(AR131,シフト記号表!$C$6:$L$47,10,FALSE))</f>
        <v/>
      </c>
      <c r="AS132" s="118" t="str">
        <f>IF(AS131="","",VLOOKUP(AS131,シフト記号表!$C$6:$L$47,10,FALSE))</f>
        <v/>
      </c>
      <c r="AT132" s="118" t="str">
        <f>IF(AT131="","",VLOOKUP(AT131,シフト記号表!$C$6:$L$47,10,FALSE))</f>
        <v/>
      </c>
      <c r="AU132" s="118" t="str">
        <f>IF(AU131="","",VLOOKUP(AU131,シフト記号表!$C$6:$L$47,10,FALSE))</f>
        <v/>
      </c>
      <c r="AV132" s="118" t="str">
        <f>IF(AV131="","",VLOOKUP(AV131,シフト記号表!$C$6:$L$47,10,FALSE))</f>
        <v/>
      </c>
      <c r="AW132" s="118" t="str">
        <f>IF(AW131="","",VLOOKUP(AW131,シフト記号表!$C$6:$L$47,10,FALSE))</f>
        <v/>
      </c>
      <c r="AX132" s="119" t="str">
        <f>IF(AX131="","",VLOOKUP(AX131,シフト記号表!$C$6:$L$47,10,FALSE))</f>
        <v/>
      </c>
      <c r="AY132" s="117" t="str">
        <f>IF(AY131="","",VLOOKUP(AY131,シフト記号表!$C$6:$L$47,10,FALSE))</f>
        <v/>
      </c>
      <c r="AZ132" s="118" t="str">
        <f>IF(AZ131="","",VLOOKUP(AZ131,シフト記号表!$C$6:$L$47,10,FALSE))</f>
        <v/>
      </c>
      <c r="BA132" s="118"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60</v>
      </c>
      <c r="C133" s="213"/>
      <c r="D133" s="214"/>
      <c r="E133" s="112"/>
      <c r="F133" s="113"/>
      <c r="G133" s="112"/>
      <c r="H133" s="113"/>
      <c r="I133" s="217"/>
      <c r="J133" s="218"/>
      <c r="K133" s="221"/>
      <c r="L133" s="222"/>
      <c r="M133" s="222"/>
      <c r="N133" s="214"/>
      <c r="O133" s="195"/>
      <c r="P133" s="196"/>
      <c r="Q133" s="196"/>
      <c r="R133" s="196"/>
      <c r="S133" s="197"/>
      <c r="T133" s="130"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198"/>
      <c r="BC133" s="199"/>
      <c r="BD133" s="200"/>
      <c r="BE133" s="201"/>
      <c r="BF133" s="202"/>
      <c r="BG133" s="203"/>
      <c r="BH133" s="203"/>
      <c r="BI133" s="203"/>
      <c r="BJ133" s="204"/>
    </row>
    <row r="134" spans="2:62" ht="20.25" customHeight="1" x14ac:dyDescent="0.4">
      <c r="B134" s="212"/>
      <c r="C134" s="263"/>
      <c r="D134" s="264"/>
      <c r="E134" s="141"/>
      <c r="F134" s="142">
        <f>C133</f>
        <v>0</v>
      </c>
      <c r="G134" s="141"/>
      <c r="H134" s="142">
        <f>I133</f>
        <v>0</v>
      </c>
      <c r="I134" s="265"/>
      <c r="J134" s="266"/>
      <c r="K134" s="267"/>
      <c r="L134" s="268"/>
      <c r="M134" s="268"/>
      <c r="N134" s="264"/>
      <c r="O134" s="195"/>
      <c r="P134" s="196"/>
      <c r="Q134" s="196"/>
      <c r="R134" s="196"/>
      <c r="S134" s="197"/>
      <c r="T134" s="131" t="s">
        <v>124</v>
      </c>
      <c r="U134" s="95"/>
      <c r="V134" s="132"/>
      <c r="W134" s="117" t="str">
        <f>IF(W133="","",VLOOKUP(W133,シフト記号表!$C$6:$L$47,10,FALSE))</f>
        <v/>
      </c>
      <c r="X134" s="118" t="str">
        <f>IF(X133="","",VLOOKUP(X133,シフト記号表!$C$6:$L$47,10,FALSE))</f>
        <v/>
      </c>
      <c r="Y134" s="118" t="str">
        <f>IF(Y133="","",VLOOKUP(Y133,シフト記号表!$C$6:$L$47,10,FALSE))</f>
        <v/>
      </c>
      <c r="Z134" s="118" t="str">
        <f>IF(Z133="","",VLOOKUP(Z133,シフト記号表!$C$6:$L$47,10,FALSE))</f>
        <v/>
      </c>
      <c r="AA134" s="118" t="str">
        <f>IF(AA133="","",VLOOKUP(AA133,シフト記号表!$C$6:$L$47,10,FALSE))</f>
        <v/>
      </c>
      <c r="AB134" s="118" t="str">
        <f>IF(AB133="","",VLOOKUP(AB133,シフト記号表!$C$6:$L$47,10,FALSE))</f>
        <v/>
      </c>
      <c r="AC134" s="119" t="str">
        <f>IF(AC133="","",VLOOKUP(AC133,シフト記号表!$C$6:$L$47,10,FALSE))</f>
        <v/>
      </c>
      <c r="AD134" s="117" t="str">
        <f>IF(AD133="","",VLOOKUP(AD133,シフト記号表!$C$6:$L$47,10,FALSE))</f>
        <v/>
      </c>
      <c r="AE134" s="118" t="str">
        <f>IF(AE133="","",VLOOKUP(AE133,シフト記号表!$C$6:$L$47,10,FALSE))</f>
        <v/>
      </c>
      <c r="AF134" s="118" t="str">
        <f>IF(AF133="","",VLOOKUP(AF133,シフト記号表!$C$6:$L$47,10,FALSE))</f>
        <v/>
      </c>
      <c r="AG134" s="118" t="str">
        <f>IF(AG133="","",VLOOKUP(AG133,シフト記号表!$C$6:$L$47,10,FALSE))</f>
        <v/>
      </c>
      <c r="AH134" s="118" t="str">
        <f>IF(AH133="","",VLOOKUP(AH133,シフト記号表!$C$6:$L$47,10,FALSE))</f>
        <v/>
      </c>
      <c r="AI134" s="118" t="str">
        <f>IF(AI133="","",VLOOKUP(AI133,シフト記号表!$C$6:$L$47,10,FALSE))</f>
        <v/>
      </c>
      <c r="AJ134" s="119" t="str">
        <f>IF(AJ133="","",VLOOKUP(AJ133,シフト記号表!$C$6:$L$47,10,FALSE))</f>
        <v/>
      </c>
      <c r="AK134" s="117" t="str">
        <f>IF(AK133="","",VLOOKUP(AK133,シフト記号表!$C$6:$L$47,10,FALSE))</f>
        <v/>
      </c>
      <c r="AL134" s="118" t="str">
        <f>IF(AL133="","",VLOOKUP(AL133,シフト記号表!$C$6:$L$47,10,FALSE))</f>
        <v/>
      </c>
      <c r="AM134" s="118" t="str">
        <f>IF(AM133="","",VLOOKUP(AM133,シフト記号表!$C$6:$L$47,10,FALSE))</f>
        <v/>
      </c>
      <c r="AN134" s="118" t="str">
        <f>IF(AN133="","",VLOOKUP(AN133,シフト記号表!$C$6:$L$47,10,FALSE))</f>
        <v/>
      </c>
      <c r="AO134" s="118" t="str">
        <f>IF(AO133="","",VLOOKUP(AO133,シフト記号表!$C$6:$L$47,10,FALSE))</f>
        <v/>
      </c>
      <c r="AP134" s="118" t="str">
        <f>IF(AP133="","",VLOOKUP(AP133,シフト記号表!$C$6:$L$47,10,FALSE))</f>
        <v/>
      </c>
      <c r="AQ134" s="119" t="str">
        <f>IF(AQ133="","",VLOOKUP(AQ133,シフト記号表!$C$6:$L$47,10,FALSE))</f>
        <v/>
      </c>
      <c r="AR134" s="117" t="str">
        <f>IF(AR133="","",VLOOKUP(AR133,シフト記号表!$C$6:$L$47,10,FALSE))</f>
        <v/>
      </c>
      <c r="AS134" s="118" t="str">
        <f>IF(AS133="","",VLOOKUP(AS133,シフト記号表!$C$6:$L$47,10,FALSE))</f>
        <v/>
      </c>
      <c r="AT134" s="118" t="str">
        <f>IF(AT133="","",VLOOKUP(AT133,シフト記号表!$C$6:$L$47,10,FALSE))</f>
        <v/>
      </c>
      <c r="AU134" s="118" t="str">
        <f>IF(AU133="","",VLOOKUP(AU133,シフト記号表!$C$6:$L$47,10,FALSE))</f>
        <v/>
      </c>
      <c r="AV134" s="118" t="str">
        <f>IF(AV133="","",VLOOKUP(AV133,シフト記号表!$C$6:$L$47,10,FALSE))</f>
        <v/>
      </c>
      <c r="AW134" s="118" t="str">
        <f>IF(AW133="","",VLOOKUP(AW133,シフト記号表!$C$6:$L$47,10,FALSE))</f>
        <v/>
      </c>
      <c r="AX134" s="119" t="str">
        <f>IF(AX133="","",VLOOKUP(AX133,シフト記号表!$C$6:$L$47,10,FALSE))</f>
        <v/>
      </c>
      <c r="AY134" s="117" t="str">
        <f>IF(AY133="","",VLOOKUP(AY133,シフト記号表!$C$6:$L$47,10,FALSE))</f>
        <v/>
      </c>
      <c r="AZ134" s="118" t="str">
        <f>IF(AZ133="","",VLOOKUP(AZ133,シフト記号表!$C$6:$L$47,10,FALSE))</f>
        <v/>
      </c>
      <c r="BA134" s="118"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61</v>
      </c>
      <c r="C135" s="213"/>
      <c r="D135" s="214"/>
      <c r="E135" s="112"/>
      <c r="F135" s="113"/>
      <c r="G135" s="112"/>
      <c r="H135" s="113"/>
      <c r="I135" s="217"/>
      <c r="J135" s="218"/>
      <c r="K135" s="221"/>
      <c r="L135" s="222"/>
      <c r="M135" s="222"/>
      <c r="N135" s="214"/>
      <c r="O135" s="195"/>
      <c r="P135" s="196"/>
      <c r="Q135" s="196"/>
      <c r="R135" s="196"/>
      <c r="S135" s="197"/>
      <c r="T135" s="130"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198"/>
      <c r="BC135" s="199"/>
      <c r="BD135" s="200"/>
      <c r="BE135" s="201"/>
      <c r="BF135" s="202"/>
      <c r="BG135" s="203"/>
      <c r="BH135" s="203"/>
      <c r="BI135" s="203"/>
      <c r="BJ135" s="204"/>
    </row>
    <row r="136" spans="2:62" ht="20.25" customHeight="1" x14ac:dyDescent="0.4">
      <c r="B136" s="212"/>
      <c r="C136" s="263"/>
      <c r="D136" s="264"/>
      <c r="E136" s="141"/>
      <c r="F136" s="142">
        <f>C135</f>
        <v>0</v>
      </c>
      <c r="G136" s="141"/>
      <c r="H136" s="142">
        <f>I135</f>
        <v>0</v>
      </c>
      <c r="I136" s="265"/>
      <c r="J136" s="266"/>
      <c r="K136" s="267"/>
      <c r="L136" s="268"/>
      <c r="M136" s="268"/>
      <c r="N136" s="264"/>
      <c r="O136" s="195"/>
      <c r="P136" s="196"/>
      <c r="Q136" s="196"/>
      <c r="R136" s="196"/>
      <c r="S136" s="197"/>
      <c r="T136" s="131" t="s">
        <v>124</v>
      </c>
      <c r="U136" s="95"/>
      <c r="V136" s="132"/>
      <c r="W136" s="117" t="str">
        <f>IF(W135="","",VLOOKUP(W135,シフト記号表!$C$6:$L$47,10,FALSE))</f>
        <v/>
      </c>
      <c r="X136" s="118" t="str">
        <f>IF(X135="","",VLOOKUP(X135,シフト記号表!$C$6:$L$47,10,FALSE))</f>
        <v/>
      </c>
      <c r="Y136" s="118" t="str">
        <f>IF(Y135="","",VLOOKUP(Y135,シフト記号表!$C$6:$L$47,10,FALSE))</f>
        <v/>
      </c>
      <c r="Z136" s="118" t="str">
        <f>IF(Z135="","",VLOOKUP(Z135,シフト記号表!$C$6:$L$47,10,FALSE))</f>
        <v/>
      </c>
      <c r="AA136" s="118" t="str">
        <f>IF(AA135="","",VLOOKUP(AA135,シフト記号表!$C$6:$L$47,10,FALSE))</f>
        <v/>
      </c>
      <c r="AB136" s="118" t="str">
        <f>IF(AB135="","",VLOOKUP(AB135,シフト記号表!$C$6:$L$47,10,FALSE))</f>
        <v/>
      </c>
      <c r="AC136" s="119" t="str">
        <f>IF(AC135="","",VLOOKUP(AC135,シフト記号表!$C$6:$L$47,10,FALSE))</f>
        <v/>
      </c>
      <c r="AD136" s="117" t="str">
        <f>IF(AD135="","",VLOOKUP(AD135,シフト記号表!$C$6:$L$47,10,FALSE))</f>
        <v/>
      </c>
      <c r="AE136" s="118" t="str">
        <f>IF(AE135="","",VLOOKUP(AE135,シフト記号表!$C$6:$L$47,10,FALSE))</f>
        <v/>
      </c>
      <c r="AF136" s="118" t="str">
        <f>IF(AF135="","",VLOOKUP(AF135,シフト記号表!$C$6:$L$47,10,FALSE))</f>
        <v/>
      </c>
      <c r="AG136" s="118" t="str">
        <f>IF(AG135="","",VLOOKUP(AG135,シフト記号表!$C$6:$L$47,10,FALSE))</f>
        <v/>
      </c>
      <c r="AH136" s="118" t="str">
        <f>IF(AH135="","",VLOOKUP(AH135,シフト記号表!$C$6:$L$47,10,FALSE))</f>
        <v/>
      </c>
      <c r="AI136" s="118" t="str">
        <f>IF(AI135="","",VLOOKUP(AI135,シフト記号表!$C$6:$L$47,10,FALSE))</f>
        <v/>
      </c>
      <c r="AJ136" s="119" t="str">
        <f>IF(AJ135="","",VLOOKUP(AJ135,シフト記号表!$C$6:$L$47,10,FALSE))</f>
        <v/>
      </c>
      <c r="AK136" s="117" t="str">
        <f>IF(AK135="","",VLOOKUP(AK135,シフト記号表!$C$6:$L$47,10,FALSE))</f>
        <v/>
      </c>
      <c r="AL136" s="118" t="str">
        <f>IF(AL135="","",VLOOKUP(AL135,シフト記号表!$C$6:$L$47,10,FALSE))</f>
        <v/>
      </c>
      <c r="AM136" s="118" t="str">
        <f>IF(AM135="","",VLOOKUP(AM135,シフト記号表!$C$6:$L$47,10,FALSE))</f>
        <v/>
      </c>
      <c r="AN136" s="118" t="str">
        <f>IF(AN135="","",VLOOKUP(AN135,シフト記号表!$C$6:$L$47,10,FALSE))</f>
        <v/>
      </c>
      <c r="AO136" s="118" t="str">
        <f>IF(AO135="","",VLOOKUP(AO135,シフト記号表!$C$6:$L$47,10,FALSE))</f>
        <v/>
      </c>
      <c r="AP136" s="118" t="str">
        <f>IF(AP135="","",VLOOKUP(AP135,シフト記号表!$C$6:$L$47,10,FALSE))</f>
        <v/>
      </c>
      <c r="AQ136" s="119" t="str">
        <f>IF(AQ135="","",VLOOKUP(AQ135,シフト記号表!$C$6:$L$47,10,FALSE))</f>
        <v/>
      </c>
      <c r="AR136" s="117" t="str">
        <f>IF(AR135="","",VLOOKUP(AR135,シフト記号表!$C$6:$L$47,10,FALSE))</f>
        <v/>
      </c>
      <c r="AS136" s="118" t="str">
        <f>IF(AS135="","",VLOOKUP(AS135,シフト記号表!$C$6:$L$47,10,FALSE))</f>
        <v/>
      </c>
      <c r="AT136" s="118" t="str">
        <f>IF(AT135="","",VLOOKUP(AT135,シフト記号表!$C$6:$L$47,10,FALSE))</f>
        <v/>
      </c>
      <c r="AU136" s="118" t="str">
        <f>IF(AU135="","",VLOOKUP(AU135,シフト記号表!$C$6:$L$47,10,FALSE))</f>
        <v/>
      </c>
      <c r="AV136" s="118" t="str">
        <f>IF(AV135="","",VLOOKUP(AV135,シフト記号表!$C$6:$L$47,10,FALSE))</f>
        <v/>
      </c>
      <c r="AW136" s="118" t="str">
        <f>IF(AW135="","",VLOOKUP(AW135,シフト記号表!$C$6:$L$47,10,FALSE))</f>
        <v/>
      </c>
      <c r="AX136" s="119" t="str">
        <f>IF(AX135="","",VLOOKUP(AX135,シフト記号表!$C$6:$L$47,10,FALSE))</f>
        <v/>
      </c>
      <c r="AY136" s="117" t="str">
        <f>IF(AY135="","",VLOOKUP(AY135,シフト記号表!$C$6:$L$47,10,FALSE))</f>
        <v/>
      </c>
      <c r="AZ136" s="118" t="str">
        <f>IF(AZ135="","",VLOOKUP(AZ135,シフト記号表!$C$6:$L$47,10,FALSE))</f>
        <v/>
      </c>
      <c r="BA136" s="118"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62</v>
      </c>
      <c r="C137" s="213"/>
      <c r="D137" s="214"/>
      <c r="E137" s="112"/>
      <c r="F137" s="113"/>
      <c r="G137" s="112"/>
      <c r="H137" s="113"/>
      <c r="I137" s="217"/>
      <c r="J137" s="218"/>
      <c r="K137" s="221"/>
      <c r="L137" s="222"/>
      <c r="M137" s="222"/>
      <c r="N137" s="214"/>
      <c r="O137" s="195"/>
      <c r="P137" s="196"/>
      <c r="Q137" s="196"/>
      <c r="R137" s="196"/>
      <c r="S137" s="197"/>
      <c r="T137" s="130"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198"/>
      <c r="BC137" s="199"/>
      <c r="BD137" s="200"/>
      <c r="BE137" s="201"/>
      <c r="BF137" s="202"/>
      <c r="BG137" s="203"/>
      <c r="BH137" s="203"/>
      <c r="BI137" s="203"/>
      <c r="BJ137" s="204"/>
    </row>
    <row r="138" spans="2:62" ht="20.25" customHeight="1" x14ac:dyDescent="0.4">
      <c r="B138" s="212"/>
      <c r="C138" s="263"/>
      <c r="D138" s="264"/>
      <c r="E138" s="141"/>
      <c r="F138" s="142">
        <f>C137</f>
        <v>0</v>
      </c>
      <c r="G138" s="141"/>
      <c r="H138" s="142">
        <f>I137</f>
        <v>0</v>
      </c>
      <c r="I138" s="265"/>
      <c r="J138" s="266"/>
      <c r="K138" s="267"/>
      <c r="L138" s="268"/>
      <c r="M138" s="268"/>
      <c r="N138" s="264"/>
      <c r="O138" s="195"/>
      <c r="P138" s="196"/>
      <c r="Q138" s="196"/>
      <c r="R138" s="196"/>
      <c r="S138" s="197"/>
      <c r="T138" s="131" t="s">
        <v>124</v>
      </c>
      <c r="U138" s="95"/>
      <c r="V138" s="132"/>
      <c r="W138" s="117" t="str">
        <f>IF(W137="","",VLOOKUP(W137,シフト記号表!$C$6:$L$47,10,FALSE))</f>
        <v/>
      </c>
      <c r="X138" s="118" t="str">
        <f>IF(X137="","",VLOOKUP(X137,シフト記号表!$C$6:$L$47,10,FALSE))</f>
        <v/>
      </c>
      <c r="Y138" s="118" t="str">
        <f>IF(Y137="","",VLOOKUP(Y137,シフト記号表!$C$6:$L$47,10,FALSE))</f>
        <v/>
      </c>
      <c r="Z138" s="118" t="str">
        <f>IF(Z137="","",VLOOKUP(Z137,シフト記号表!$C$6:$L$47,10,FALSE))</f>
        <v/>
      </c>
      <c r="AA138" s="118" t="str">
        <f>IF(AA137="","",VLOOKUP(AA137,シフト記号表!$C$6:$L$47,10,FALSE))</f>
        <v/>
      </c>
      <c r="AB138" s="118" t="str">
        <f>IF(AB137="","",VLOOKUP(AB137,シフト記号表!$C$6:$L$47,10,FALSE))</f>
        <v/>
      </c>
      <c r="AC138" s="119" t="str">
        <f>IF(AC137="","",VLOOKUP(AC137,シフト記号表!$C$6:$L$47,10,FALSE))</f>
        <v/>
      </c>
      <c r="AD138" s="117" t="str">
        <f>IF(AD137="","",VLOOKUP(AD137,シフト記号表!$C$6:$L$47,10,FALSE))</f>
        <v/>
      </c>
      <c r="AE138" s="118" t="str">
        <f>IF(AE137="","",VLOOKUP(AE137,シフト記号表!$C$6:$L$47,10,FALSE))</f>
        <v/>
      </c>
      <c r="AF138" s="118" t="str">
        <f>IF(AF137="","",VLOOKUP(AF137,シフト記号表!$C$6:$L$47,10,FALSE))</f>
        <v/>
      </c>
      <c r="AG138" s="118" t="str">
        <f>IF(AG137="","",VLOOKUP(AG137,シフト記号表!$C$6:$L$47,10,FALSE))</f>
        <v/>
      </c>
      <c r="AH138" s="118" t="str">
        <f>IF(AH137="","",VLOOKUP(AH137,シフト記号表!$C$6:$L$47,10,FALSE))</f>
        <v/>
      </c>
      <c r="AI138" s="118" t="str">
        <f>IF(AI137="","",VLOOKUP(AI137,シフト記号表!$C$6:$L$47,10,FALSE))</f>
        <v/>
      </c>
      <c r="AJ138" s="119" t="str">
        <f>IF(AJ137="","",VLOOKUP(AJ137,シフト記号表!$C$6:$L$47,10,FALSE))</f>
        <v/>
      </c>
      <c r="AK138" s="117" t="str">
        <f>IF(AK137="","",VLOOKUP(AK137,シフト記号表!$C$6:$L$47,10,FALSE))</f>
        <v/>
      </c>
      <c r="AL138" s="118" t="str">
        <f>IF(AL137="","",VLOOKUP(AL137,シフト記号表!$C$6:$L$47,10,FALSE))</f>
        <v/>
      </c>
      <c r="AM138" s="118" t="str">
        <f>IF(AM137="","",VLOOKUP(AM137,シフト記号表!$C$6:$L$47,10,FALSE))</f>
        <v/>
      </c>
      <c r="AN138" s="118" t="str">
        <f>IF(AN137="","",VLOOKUP(AN137,シフト記号表!$C$6:$L$47,10,FALSE))</f>
        <v/>
      </c>
      <c r="AO138" s="118" t="str">
        <f>IF(AO137="","",VLOOKUP(AO137,シフト記号表!$C$6:$L$47,10,FALSE))</f>
        <v/>
      </c>
      <c r="AP138" s="118" t="str">
        <f>IF(AP137="","",VLOOKUP(AP137,シフト記号表!$C$6:$L$47,10,FALSE))</f>
        <v/>
      </c>
      <c r="AQ138" s="119" t="str">
        <f>IF(AQ137="","",VLOOKUP(AQ137,シフト記号表!$C$6:$L$47,10,FALSE))</f>
        <v/>
      </c>
      <c r="AR138" s="117" t="str">
        <f>IF(AR137="","",VLOOKUP(AR137,シフト記号表!$C$6:$L$47,10,FALSE))</f>
        <v/>
      </c>
      <c r="AS138" s="118" t="str">
        <f>IF(AS137="","",VLOOKUP(AS137,シフト記号表!$C$6:$L$47,10,FALSE))</f>
        <v/>
      </c>
      <c r="AT138" s="118" t="str">
        <f>IF(AT137="","",VLOOKUP(AT137,シフト記号表!$C$6:$L$47,10,FALSE))</f>
        <v/>
      </c>
      <c r="AU138" s="118" t="str">
        <f>IF(AU137="","",VLOOKUP(AU137,シフト記号表!$C$6:$L$47,10,FALSE))</f>
        <v/>
      </c>
      <c r="AV138" s="118" t="str">
        <f>IF(AV137="","",VLOOKUP(AV137,シフト記号表!$C$6:$L$47,10,FALSE))</f>
        <v/>
      </c>
      <c r="AW138" s="118" t="str">
        <f>IF(AW137="","",VLOOKUP(AW137,シフト記号表!$C$6:$L$47,10,FALSE))</f>
        <v/>
      </c>
      <c r="AX138" s="119" t="str">
        <f>IF(AX137="","",VLOOKUP(AX137,シフト記号表!$C$6:$L$47,10,FALSE))</f>
        <v/>
      </c>
      <c r="AY138" s="117" t="str">
        <f>IF(AY137="","",VLOOKUP(AY137,シフト記号表!$C$6:$L$47,10,FALSE))</f>
        <v/>
      </c>
      <c r="AZ138" s="118" t="str">
        <f>IF(AZ137="","",VLOOKUP(AZ137,シフト記号表!$C$6:$L$47,10,FALSE))</f>
        <v/>
      </c>
      <c r="BA138" s="118"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63</v>
      </c>
      <c r="C139" s="213"/>
      <c r="D139" s="214"/>
      <c r="E139" s="112"/>
      <c r="F139" s="113"/>
      <c r="G139" s="112"/>
      <c r="H139" s="113"/>
      <c r="I139" s="217"/>
      <c r="J139" s="218"/>
      <c r="K139" s="221"/>
      <c r="L139" s="222"/>
      <c r="M139" s="222"/>
      <c r="N139" s="214"/>
      <c r="O139" s="195"/>
      <c r="P139" s="196"/>
      <c r="Q139" s="196"/>
      <c r="R139" s="196"/>
      <c r="S139" s="197"/>
      <c r="T139" s="130"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198"/>
      <c r="BC139" s="199"/>
      <c r="BD139" s="200"/>
      <c r="BE139" s="201"/>
      <c r="BF139" s="202"/>
      <c r="BG139" s="203"/>
      <c r="BH139" s="203"/>
      <c r="BI139" s="203"/>
      <c r="BJ139" s="204"/>
    </row>
    <row r="140" spans="2:62" ht="20.25" customHeight="1" x14ac:dyDescent="0.4">
      <c r="B140" s="212"/>
      <c r="C140" s="263"/>
      <c r="D140" s="264"/>
      <c r="E140" s="141"/>
      <c r="F140" s="142">
        <f>C139</f>
        <v>0</v>
      </c>
      <c r="G140" s="141"/>
      <c r="H140" s="142">
        <f>I139</f>
        <v>0</v>
      </c>
      <c r="I140" s="265"/>
      <c r="J140" s="266"/>
      <c r="K140" s="267"/>
      <c r="L140" s="268"/>
      <c r="M140" s="268"/>
      <c r="N140" s="264"/>
      <c r="O140" s="195"/>
      <c r="P140" s="196"/>
      <c r="Q140" s="196"/>
      <c r="R140" s="196"/>
      <c r="S140" s="197"/>
      <c r="T140" s="131" t="s">
        <v>124</v>
      </c>
      <c r="U140" s="95"/>
      <c r="V140" s="132"/>
      <c r="W140" s="117" t="str">
        <f>IF(W139="","",VLOOKUP(W139,シフト記号表!$C$6:$L$47,10,FALSE))</f>
        <v/>
      </c>
      <c r="X140" s="118" t="str">
        <f>IF(X139="","",VLOOKUP(X139,シフト記号表!$C$6:$L$47,10,FALSE))</f>
        <v/>
      </c>
      <c r="Y140" s="118" t="str">
        <f>IF(Y139="","",VLOOKUP(Y139,シフト記号表!$C$6:$L$47,10,FALSE))</f>
        <v/>
      </c>
      <c r="Z140" s="118" t="str">
        <f>IF(Z139="","",VLOOKUP(Z139,シフト記号表!$C$6:$L$47,10,FALSE))</f>
        <v/>
      </c>
      <c r="AA140" s="118" t="str">
        <f>IF(AA139="","",VLOOKUP(AA139,シフト記号表!$C$6:$L$47,10,FALSE))</f>
        <v/>
      </c>
      <c r="AB140" s="118" t="str">
        <f>IF(AB139="","",VLOOKUP(AB139,シフト記号表!$C$6:$L$47,10,FALSE))</f>
        <v/>
      </c>
      <c r="AC140" s="119" t="str">
        <f>IF(AC139="","",VLOOKUP(AC139,シフト記号表!$C$6:$L$47,10,FALSE))</f>
        <v/>
      </c>
      <c r="AD140" s="117" t="str">
        <f>IF(AD139="","",VLOOKUP(AD139,シフト記号表!$C$6:$L$47,10,FALSE))</f>
        <v/>
      </c>
      <c r="AE140" s="118" t="str">
        <f>IF(AE139="","",VLOOKUP(AE139,シフト記号表!$C$6:$L$47,10,FALSE))</f>
        <v/>
      </c>
      <c r="AF140" s="118" t="str">
        <f>IF(AF139="","",VLOOKUP(AF139,シフト記号表!$C$6:$L$47,10,FALSE))</f>
        <v/>
      </c>
      <c r="AG140" s="118" t="str">
        <f>IF(AG139="","",VLOOKUP(AG139,シフト記号表!$C$6:$L$47,10,FALSE))</f>
        <v/>
      </c>
      <c r="AH140" s="118" t="str">
        <f>IF(AH139="","",VLOOKUP(AH139,シフト記号表!$C$6:$L$47,10,FALSE))</f>
        <v/>
      </c>
      <c r="AI140" s="118" t="str">
        <f>IF(AI139="","",VLOOKUP(AI139,シフト記号表!$C$6:$L$47,10,FALSE))</f>
        <v/>
      </c>
      <c r="AJ140" s="119" t="str">
        <f>IF(AJ139="","",VLOOKUP(AJ139,シフト記号表!$C$6:$L$47,10,FALSE))</f>
        <v/>
      </c>
      <c r="AK140" s="117" t="str">
        <f>IF(AK139="","",VLOOKUP(AK139,シフト記号表!$C$6:$L$47,10,FALSE))</f>
        <v/>
      </c>
      <c r="AL140" s="118" t="str">
        <f>IF(AL139="","",VLOOKUP(AL139,シフト記号表!$C$6:$L$47,10,FALSE))</f>
        <v/>
      </c>
      <c r="AM140" s="118" t="str">
        <f>IF(AM139="","",VLOOKUP(AM139,シフト記号表!$C$6:$L$47,10,FALSE))</f>
        <v/>
      </c>
      <c r="AN140" s="118" t="str">
        <f>IF(AN139="","",VLOOKUP(AN139,シフト記号表!$C$6:$L$47,10,FALSE))</f>
        <v/>
      </c>
      <c r="AO140" s="118" t="str">
        <f>IF(AO139="","",VLOOKUP(AO139,シフト記号表!$C$6:$L$47,10,FALSE))</f>
        <v/>
      </c>
      <c r="AP140" s="118" t="str">
        <f>IF(AP139="","",VLOOKUP(AP139,シフト記号表!$C$6:$L$47,10,FALSE))</f>
        <v/>
      </c>
      <c r="AQ140" s="119" t="str">
        <f>IF(AQ139="","",VLOOKUP(AQ139,シフト記号表!$C$6:$L$47,10,FALSE))</f>
        <v/>
      </c>
      <c r="AR140" s="117" t="str">
        <f>IF(AR139="","",VLOOKUP(AR139,シフト記号表!$C$6:$L$47,10,FALSE))</f>
        <v/>
      </c>
      <c r="AS140" s="118" t="str">
        <f>IF(AS139="","",VLOOKUP(AS139,シフト記号表!$C$6:$L$47,10,FALSE))</f>
        <v/>
      </c>
      <c r="AT140" s="118" t="str">
        <f>IF(AT139="","",VLOOKUP(AT139,シフト記号表!$C$6:$L$47,10,FALSE))</f>
        <v/>
      </c>
      <c r="AU140" s="118" t="str">
        <f>IF(AU139="","",VLOOKUP(AU139,シフト記号表!$C$6:$L$47,10,FALSE))</f>
        <v/>
      </c>
      <c r="AV140" s="118" t="str">
        <f>IF(AV139="","",VLOOKUP(AV139,シフト記号表!$C$6:$L$47,10,FALSE))</f>
        <v/>
      </c>
      <c r="AW140" s="118" t="str">
        <f>IF(AW139="","",VLOOKUP(AW139,シフト記号表!$C$6:$L$47,10,FALSE))</f>
        <v/>
      </c>
      <c r="AX140" s="119" t="str">
        <f>IF(AX139="","",VLOOKUP(AX139,シフト記号表!$C$6:$L$47,10,FALSE))</f>
        <v/>
      </c>
      <c r="AY140" s="117" t="str">
        <f>IF(AY139="","",VLOOKUP(AY139,シフト記号表!$C$6:$L$47,10,FALSE))</f>
        <v/>
      </c>
      <c r="AZ140" s="118" t="str">
        <f>IF(AZ139="","",VLOOKUP(AZ139,シフト記号表!$C$6:$L$47,10,FALSE))</f>
        <v/>
      </c>
      <c r="BA140" s="118"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64</v>
      </c>
      <c r="C141" s="213"/>
      <c r="D141" s="214"/>
      <c r="E141" s="112"/>
      <c r="F141" s="113"/>
      <c r="G141" s="112"/>
      <c r="H141" s="113"/>
      <c r="I141" s="217"/>
      <c r="J141" s="218"/>
      <c r="K141" s="221"/>
      <c r="L141" s="222"/>
      <c r="M141" s="222"/>
      <c r="N141" s="214"/>
      <c r="O141" s="195"/>
      <c r="P141" s="196"/>
      <c r="Q141" s="196"/>
      <c r="R141" s="196"/>
      <c r="S141" s="197"/>
      <c r="T141" s="130"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198"/>
      <c r="BC141" s="199"/>
      <c r="BD141" s="200"/>
      <c r="BE141" s="201"/>
      <c r="BF141" s="202"/>
      <c r="BG141" s="203"/>
      <c r="BH141" s="203"/>
      <c r="BI141" s="203"/>
      <c r="BJ141" s="204"/>
    </row>
    <row r="142" spans="2:62" ht="20.25" customHeight="1" x14ac:dyDescent="0.4">
      <c r="B142" s="212"/>
      <c r="C142" s="263"/>
      <c r="D142" s="264"/>
      <c r="E142" s="141"/>
      <c r="F142" s="142">
        <f>C141</f>
        <v>0</v>
      </c>
      <c r="G142" s="141"/>
      <c r="H142" s="142">
        <f>I141</f>
        <v>0</v>
      </c>
      <c r="I142" s="265"/>
      <c r="J142" s="266"/>
      <c r="K142" s="267"/>
      <c r="L142" s="268"/>
      <c r="M142" s="268"/>
      <c r="N142" s="264"/>
      <c r="O142" s="195"/>
      <c r="P142" s="196"/>
      <c r="Q142" s="196"/>
      <c r="R142" s="196"/>
      <c r="S142" s="197"/>
      <c r="T142" s="131" t="s">
        <v>124</v>
      </c>
      <c r="U142" s="95"/>
      <c r="V142" s="132"/>
      <c r="W142" s="117" t="str">
        <f>IF(W141="","",VLOOKUP(W141,シフト記号表!$C$6:$L$47,10,FALSE))</f>
        <v/>
      </c>
      <c r="X142" s="118" t="str">
        <f>IF(X141="","",VLOOKUP(X141,シフト記号表!$C$6:$L$47,10,FALSE))</f>
        <v/>
      </c>
      <c r="Y142" s="118" t="str">
        <f>IF(Y141="","",VLOOKUP(Y141,シフト記号表!$C$6:$L$47,10,FALSE))</f>
        <v/>
      </c>
      <c r="Z142" s="118" t="str">
        <f>IF(Z141="","",VLOOKUP(Z141,シフト記号表!$C$6:$L$47,10,FALSE))</f>
        <v/>
      </c>
      <c r="AA142" s="118" t="str">
        <f>IF(AA141="","",VLOOKUP(AA141,シフト記号表!$C$6:$L$47,10,FALSE))</f>
        <v/>
      </c>
      <c r="AB142" s="118" t="str">
        <f>IF(AB141="","",VLOOKUP(AB141,シフト記号表!$C$6:$L$47,10,FALSE))</f>
        <v/>
      </c>
      <c r="AC142" s="119" t="str">
        <f>IF(AC141="","",VLOOKUP(AC141,シフト記号表!$C$6:$L$47,10,FALSE))</f>
        <v/>
      </c>
      <c r="AD142" s="117" t="str">
        <f>IF(AD141="","",VLOOKUP(AD141,シフト記号表!$C$6:$L$47,10,FALSE))</f>
        <v/>
      </c>
      <c r="AE142" s="118" t="str">
        <f>IF(AE141="","",VLOOKUP(AE141,シフト記号表!$C$6:$L$47,10,FALSE))</f>
        <v/>
      </c>
      <c r="AF142" s="118" t="str">
        <f>IF(AF141="","",VLOOKUP(AF141,シフト記号表!$C$6:$L$47,10,FALSE))</f>
        <v/>
      </c>
      <c r="AG142" s="118" t="str">
        <f>IF(AG141="","",VLOOKUP(AG141,シフト記号表!$C$6:$L$47,10,FALSE))</f>
        <v/>
      </c>
      <c r="AH142" s="118" t="str">
        <f>IF(AH141="","",VLOOKUP(AH141,シフト記号表!$C$6:$L$47,10,FALSE))</f>
        <v/>
      </c>
      <c r="AI142" s="118" t="str">
        <f>IF(AI141="","",VLOOKUP(AI141,シフト記号表!$C$6:$L$47,10,FALSE))</f>
        <v/>
      </c>
      <c r="AJ142" s="119" t="str">
        <f>IF(AJ141="","",VLOOKUP(AJ141,シフト記号表!$C$6:$L$47,10,FALSE))</f>
        <v/>
      </c>
      <c r="AK142" s="117" t="str">
        <f>IF(AK141="","",VLOOKUP(AK141,シフト記号表!$C$6:$L$47,10,FALSE))</f>
        <v/>
      </c>
      <c r="AL142" s="118" t="str">
        <f>IF(AL141="","",VLOOKUP(AL141,シフト記号表!$C$6:$L$47,10,FALSE))</f>
        <v/>
      </c>
      <c r="AM142" s="118" t="str">
        <f>IF(AM141="","",VLOOKUP(AM141,シフト記号表!$C$6:$L$47,10,FALSE))</f>
        <v/>
      </c>
      <c r="AN142" s="118" t="str">
        <f>IF(AN141="","",VLOOKUP(AN141,シフト記号表!$C$6:$L$47,10,FALSE))</f>
        <v/>
      </c>
      <c r="AO142" s="118" t="str">
        <f>IF(AO141="","",VLOOKUP(AO141,シフト記号表!$C$6:$L$47,10,FALSE))</f>
        <v/>
      </c>
      <c r="AP142" s="118" t="str">
        <f>IF(AP141="","",VLOOKUP(AP141,シフト記号表!$C$6:$L$47,10,FALSE))</f>
        <v/>
      </c>
      <c r="AQ142" s="119" t="str">
        <f>IF(AQ141="","",VLOOKUP(AQ141,シフト記号表!$C$6:$L$47,10,FALSE))</f>
        <v/>
      </c>
      <c r="AR142" s="117" t="str">
        <f>IF(AR141="","",VLOOKUP(AR141,シフト記号表!$C$6:$L$47,10,FALSE))</f>
        <v/>
      </c>
      <c r="AS142" s="118" t="str">
        <f>IF(AS141="","",VLOOKUP(AS141,シフト記号表!$C$6:$L$47,10,FALSE))</f>
        <v/>
      </c>
      <c r="AT142" s="118" t="str">
        <f>IF(AT141="","",VLOOKUP(AT141,シフト記号表!$C$6:$L$47,10,FALSE))</f>
        <v/>
      </c>
      <c r="AU142" s="118" t="str">
        <f>IF(AU141="","",VLOOKUP(AU141,シフト記号表!$C$6:$L$47,10,FALSE))</f>
        <v/>
      </c>
      <c r="AV142" s="118" t="str">
        <f>IF(AV141="","",VLOOKUP(AV141,シフト記号表!$C$6:$L$47,10,FALSE))</f>
        <v/>
      </c>
      <c r="AW142" s="118" t="str">
        <f>IF(AW141="","",VLOOKUP(AW141,シフト記号表!$C$6:$L$47,10,FALSE))</f>
        <v/>
      </c>
      <c r="AX142" s="119" t="str">
        <f>IF(AX141="","",VLOOKUP(AX141,シフト記号表!$C$6:$L$47,10,FALSE))</f>
        <v/>
      </c>
      <c r="AY142" s="117" t="str">
        <f>IF(AY141="","",VLOOKUP(AY141,シフト記号表!$C$6:$L$47,10,FALSE))</f>
        <v/>
      </c>
      <c r="AZ142" s="118" t="str">
        <f>IF(AZ141="","",VLOOKUP(AZ141,シフト記号表!$C$6:$L$47,10,FALSE))</f>
        <v/>
      </c>
      <c r="BA142" s="118"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65</v>
      </c>
      <c r="C143" s="213"/>
      <c r="D143" s="214"/>
      <c r="E143" s="112"/>
      <c r="F143" s="113"/>
      <c r="G143" s="112"/>
      <c r="H143" s="113"/>
      <c r="I143" s="217"/>
      <c r="J143" s="218"/>
      <c r="K143" s="221"/>
      <c r="L143" s="222"/>
      <c r="M143" s="222"/>
      <c r="N143" s="214"/>
      <c r="O143" s="195"/>
      <c r="P143" s="196"/>
      <c r="Q143" s="196"/>
      <c r="R143" s="196"/>
      <c r="S143" s="197"/>
      <c r="T143" s="130"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198"/>
      <c r="BC143" s="199"/>
      <c r="BD143" s="200"/>
      <c r="BE143" s="201"/>
      <c r="BF143" s="202"/>
      <c r="BG143" s="203"/>
      <c r="BH143" s="203"/>
      <c r="BI143" s="203"/>
      <c r="BJ143" s="204"/>
    </row>
    <row r="144" spans="2:62" ht="20.25" customHeight="1" x14ac:dyDescent="0.4">
      <c r="B144" s="212"/>
      <c r="C144" s="263"/>
      <c r="D144" s="264"/>
      <c r="E144" s="141"/>
      <c r="F144" s="142">
        <f>C143</f>
        <v>0</v>
      </c>
      <c r="G144" s="141"/>
      <c r="H144" s="142">
        <f>I143</f>
        <v>0</v>
      </c>
      <c r="I144" s="265"/>
      <c r="J144" s="266"/>
      <c r="K144" s="267"/>
      <c r="L144" s="268"/>
      <c r="M144" s="268"/>
      <c r="N144" s="264"/>
      <c r="O144" s="195"/>
      <c r="P144" s="196"/>
      <c r="Q144" s="196"/>
      <c r="R144" s="196"/>
      <c r="S144" s="197"/>
      <c r="T144" s="131" t="s">
        <v>124</v>
      </c>
      <c r="U144" s="95"/>
      <c r="V144" s="132"/>
      <c r="W144" s="117" t="str">
        <f>IF(W143="","",VLOOKUP(W143,シフト記号表!$C$6:$L$47,10,FALSE))</f>
        <v/>
      </c>
      <c r="X144" s="118" t="str">
        <f>IF(X143="","",VLOOKUP(X143,シフト記号表!$C$6:$L$47,10,FALSE))</f>
        <v/>
      </c>
      <c r="Y144" s="118" t="str">
        <f>IF(Y143="","",VLOOKUP(Y143,シフト記号表!$C$6:$L$47,10,FALSE))</f>
        <v/>
      </c>
      <c r="Z144" s="118" t="str">
        <f>IF(Z143="","",VLOOKUP(Z143,シフト記号表!$C$6:$L$47,10,FALSE))</f>
        <v/>
      </c>
      <c r="AA144" s="118" t="str">
        <f>IF(AA143="","",VLOOKUP(AA143,シフト記号表!$C$6:$L$47,10,FALSE))</f>
        <v/>
      </c>
      <c r="AB144" s="118" t="str">
        <f>IF(AB143="","",VLOOKUP(AB143,シフト記号表!$C$6:$L$47,10,FALSE))</f>
        <v/>
      </c>
      <c r="AC144" s="119" t="str">
        <f>IF(AC143="","",VLOOKUP(AC143,シフト記号表!$C$6:$L$47,10,FALSE))</f>
        <v/>
      </c>
      <c r="AD144" s="117" t="str">
        <f>IF(AD143="","",VLOOKUP(AD143,シフト記号表!$C$6:$L$47,10,FALSE))</f>
        <v/>
      </c>
      <c r="AE144" s="118" t="str">
        <f>IF(AE143="","",VLOOKUP(AE143,シフト記号表!$C$6:$L$47,10,FALSE))</f>
        <v/>
      </c>
      <c r="AF144" s="118" t="str">
        <f>IF(AF143="","",VLOOKUP(AF143,シフト記号表!$C$6:$L$47,10,FALSE))</f>
        <v/>
      </c>
      <c r="AG144" s="118" t="str">
        <f>IF(AG143="","",VLOOKUP(AG143,シフト記号表!$C$6:$L$47,10,FALSE))</f>
        <v/>
      </c>
      <c r="AH144" s="118" t="str">
        <f>IF(AH143="","",VLOOKUP(AH143,シフト記号表!$C$6:$L$47,10,FALSE))</f>
        <v/>
      </c>
      <c r="AI144" s="118" t="str">
        <f>IF(AI143="","",VLOOKUP(AI143,シフト記号表!$C$6:$L$47,10,FALSE))</f>
        <v/>
      </c>
      <c r="AJ144" s="119" t="str">
        <f>IF(AJ143="","",VLOOKUP(AJ143,シフト記号表!$C$6:$L$47,10,FALSE))</f>
        <v/>
      </c>
      <c r="AK144" s="117" t="str">
        <f>IF(AK143="","",VLOOKUP(AK143,シフト記号表!$C$6:$L$47,10,FALSE))</f>
        <v/>
      </c>
      <c r="AL144" s="118" t="str">
        <f>IF(AL143="","",VLOOKUP(AL143,シフト記号表!$C$6:$L$47,10,FALSE))</f>
        <v/>
      </c>
      <c r="AM144" s="118" t="str">
        <f>IF(AM143="","",VLOOKUP(AM143,シフト記号表!$C$6:$L$47,10,FALSE))</f>
        <v/>
      </c>
      <c r="AN144" s="118" t="str">
        <f>IF(AN143="","",VLOOKUP(AN143,シフト記号表!$C$6:$L$47,10,FALSE))</f>
        <v/>
      </c>
      <c r="AO144" s="118" t="str">
        <f>IF(AO143="","",VLOOKUP(AO143,シフト記号表!$C$6:$L$47,10,FALSE))</f>
        <v/>
      </c>
      <c r="AP144" s="118" t="str">
        <f>IF(AP143="","",VLOOKUP(AP143,シフト記号表!$C$6:$L$47,10,FALSE))</f>
        <v/>
      </c>
      <c r="AQ144" s="119" t="str">
        <f>IF(AQ143="","",VLOOKUP(AQ143,シフト記号表!$C$6:$L$47,10,FALSE))</f>
        <v/>
      </c>
      <c r="AR144" s="117" t="str">
        <f>IF(AR143="","",VLOOKUP(AR143,シフト記号表!$C$6:$L$47,10,FALSE))</f>
        <v/>
      </c>
      <c r="AS144" s="118" t="str">
        <f>IF(AS143="","",VLOOKUP(AS143,シフト記号表!$C$6:$L$47,10,FALSE))</f>
        <v/>
      </c>
      <c r="AT144" s="118" t="str">
        <f>IF(AT143="","",VLOOKUP(AT143,シフト記号表!$C$6:$L$47,10,FALSE))</f>
        <v/>
      </c>
      <c r="AU144" s="118" t="str">
        <f>IF(AU143="","",VLOOKUP(AU143,シフト記号表!$C$6:$L$47,10,FALSE))</f>
        <v/>
      </c>
      <c r="AV144" s="118" t="str">
        <f>IF(AV143="","",VLOOKUP(AV143,シフト記号表!$C$6:$L$47,10,FALSE))</f>
        <v/>
      </c>
      <c r="AW144" s="118" t="str">
        <f>IF(AW143="","",VLOOKUP(AW143,シフト記号表!$C$6:$L$47,10,FALSE))</f>
        <v/>
      </c>
      <c r="AX144" s="119" t="str">
        <f>IF(AX143="","",VLOOKUP(AX143,シフト記号表!$C$6:$L$47,10,FALSE))</f>
        <v/>
      </c>
      <c r="AY144" s="117" t="str">
        <f>IF(AY143="","",VLOOKUP(AY143,シフト記号表!$C$6:$L$47,10,FALSE))</f>
        <v/>
      </c>
      <c r="AZ144" s="118" t="str">
        <f>IF(AZ143="","",VLOOKUP(AZ143,シフト記号表!$C$6:$L$47,10,FALSE))</f>
        <v/>
      </c>
      <c r="BA144" s="118"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66</v>
      </c>
      <c r="C145" s="213"/>
      <c r="D145" s="214"/>
      <c r="E145" s="112"/>
      <c r="F145" s="113"/>
      <c r="G145" s="112"/>
      <c r="H145" s="113"/>
      <c r="I145" s="217"/>
      <c r="J145" s="218"/>
      <c r="K145" s="221"/>
      <c r="L145" s="222"/>
      <c r="M145" s="222"/>
      <c r="N145" s="214"/>
      <c r="O145" s="195"/>
      <c r="P145" s="196"/>
      <c r="Q145" s="196"/>
      <c r="R145" s="196"/>
      <c r="S145" s="197"/>
      <c r="T145" s="130"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198"/>
      <c r="BC145" s="199"/>
      <c r="BD145" s="200"/>
      <c r="BE145" s="201"/>
      <c r="BF145" s="202"/>
      <c r="BG145" s="203"/>
      <c r="BH145" s="203"/>
      <c r="BI145" s="203"/>
      <c r="BJ145" s="204"/>
    </row>
    <row r="146" spans="2:62" ht="20.25" customHeight="1" x14ac:dyDescent="0.4">
      <c r="B146" s="212"/>
      <c r="C146" s="263"/>
      <c r="D146" s="264"/>
      <c r="E146" s="141"/>
      <c r="F146" s="142">
        <f>C145</f>
        <v>0</v>
      </c>
      <c r="G146" s="141"/>
      <c r="H146" s="142">
        <f>I145</f>
        <v>0</v>
      </c>
      <c r="I146" s="265"/>
      <c r="J146" s="266"/>
      <c r="K146" s="267"/>
      <c r="L146" s="268"/>
      <c r="M146" s="268"/>
      <c r="N146" s="264"/>
      <c r="O146" s="195"/>
      <c r="P146" s="196"/>
      <c r="Q146" s="196"/>
      <c r="R146" s="196"/>
      <c r="S146" s="197"/>
      <c r="T146" s="131" t="s">
        <v>124</v>
      </c>
      <c r="U146" s="95"/>
      <c r="V146" s="132"/>
      <c r="W146" s="117" t="str">
        <f>IF(W145="","",VLOOKUP(W145,シフト記号表!$C$6:$L$47,10,FALSE))</f>
        <v/>
      </c>
      <c r="X146" s="118" t="str">
        <f>IF(X145="","",VLOOKUP(X145,シフト記号表!$C$6:$L$47,10,FALSE))</f>
        <v/>
      </c>
      <c r="Y146" s="118" t="str">
        <f>IF(Y145="","",VLOOKUP(Y145,シフト記号表!$C$6:$L$47,10,FALSE))</f>
        <v/>
      </c>
      <c r="Z146" s="118" t="str">
        <f>IF(Z145="","",VLOOKUP(Z145,シフト記号表!$C$6:$L$47,10,FALSE))</f>
        <v/>
      </c>
      <c r="AA146" s="118" t="str">
        <f>IF(AA145="","",VLOOKUP(AA145,シフト記号表!$C$6:$L$47,10,FALSE))</f>
        <v/>
      </c>
      <c r="AB146" s="118" t="str">
        <f>IF(AB145="","",VLOOKUP(AB145,シフト記号表!$C$6:$L$47,10,FALSE))</f>
        <v/>
      </c>
      <c r="AC146" s="119" t="str">
        <f>IF(AC145="","",VLOOKUP(AC145,シフト記号表!$C$6:$L$47,10,FALSE))</f>
        <v/>
      </c>
      <c r="AD146" s="117" t="str">
        <f>IF(AD145="","",VLOOKUP(AD145,シフト記号表!$C$6:$L$47,10,FALSE))</f>
        <v/>
      </c>
      <c r="AE146" s="118" t="str">
        <f>IF(AE145="","",VLOOKUP(AE145,シフト記号表!$C$6:$L$47,10,FALSE))</f>
        <v/>
      </c>
      <c r="AF146" s="118" t="str">
        <f>IF(AF145="","",VLOOKUP(AF145,シフト記号表!$C$6:$L$47,10,FALSE))</f>
        <v/>
      </c>
      <c r="AG146" s="118" t="str">
        <f>IF(AG145="","",VLOOKUP(AG145,シフト記号表!$C$6:$L$47,10,FALSE))</f>
        <v/>
      </c>
      <c r="AH146" s="118" t="str">
        <f>IF(AH145="","",VLOOKUP(AH145,シフト記号表!$C$6:$L$47,10,FALSE))</f>
        <v/>
      </c>
      <c r="AI146" s="118" t="str">
        <f>IF(AI145="","",VLOOKUP(AI145,シフト記号表!$C$6:$L$47,10,FALSE))</f>
        <v/>
      </c>
      <c r="AJ146" s="119" t="str">
        <f>IF(AJ145="","",VLOOKUP(AJ145,シフト記号表!$C$6:$L$47,10,FALSE))</f>
        <v/>
      </c>
      <c r="AK146" s="117" t="str">
        <f>IF(AK145="","",VLOOKUP(AK145,シフト記号表!$C$6:$L$47,10,FALSE))</f>
        <v/>
      </c>
      <c r="AL146" s="118" t="str">
        <f>IF(AL145="","",VLOOKUP(AL145,シフト記号表!$C$6:$L$47,10,FALSE))</f>
        <v/>
      </c>
      <c r="AM146" s="118" t="str">
        <f>IF(AM145="","",VLOOKUP(AM145,シフト記号表!$C$6:$L$47,10,FALSE))</f>
        <v/>
      </c>
      <c r="AN146" s="118" t="str">
        <f>IF(AN145="","",VLOOKUP(AN145,シフト記号表!$C$6:$L$47,10,FALSE))</f>
        <v/>
      </c>
      <c r="AO146" s="118" t="str">
        <f>IF(AO145="","",VLOOKUP(AO145,シフト記号表!$C$6:$L$47,10,FALSE))</f>
        <v/>
      </c>
      <c r="AP146" s="118" t="str">
        <f>IF(AP145="","",VLOOKUP(AP145,シフト記号表!$C$6:$L$47,10,FALSE))</f>
        <v/>
      </c>
      <c r="AQ146" s="119" t="str">
        <f>IF(AQ145="","",VLOOKUP(AQ145,シフト記号表!$C$6:$L$47,10,FALSE))</f>
        <v/>
      </c>
      <c r="AR146" s="117" t="str">
        <f>IF(AR145="","",VLOOKUP(AR145,シフト記号表!$C$6:$L$47,10,FALSE))</f>
        <v/>
      </c>
      <c r="AS146" s="118" t="str">
        <f>IF(AS145="","",VLOOKUP(AS145,シフト記号表!$C$6:$L$47,10,FALSE))</f>
        <v/>
      </c>
      <c r="AT146" s="118" t="str">
        <f>IF(AT145="","",VLOOKUP(AT145,シフト記号表!$C$6:$L$47,10,FALSE))</f>
        <v/>
      </c>
      <c r="AU146" s="118" t="str">
        <f>IF(AU145="","",VLOOKUP(AU145,シフト記号表!$C$6:$L$47,10,FALSE))</f>
        <v/>
      </c>
      <c r="AV146" s="118" t="str">
        <f>IF(AV145="","",VLOOKUP(AV145,シフト記号表!$C$6:$L$47,10,FALSE))</f>
        <v/>
      </c>
      <c r="AW146" s="118" t="str">
        <f>IF(AW145="","",VLOOKUP(AW145,シフト記号表!$C$6:$L$47,10,FALSE))</f>
        <v/>
      </c>
      <c r="AX146" s="119" t="str">
        <f>IF(AX145="","",VLOOKUP(AX145,シフト記号表!$C$6:$L$47,10,FALSE))</f>
        <v/>
      </c>
      <c r="AY146" s="117" t="str">
        <f>IF(AY145="","",VLOOKUP(AY145,シフト記号表!$C$6:$L$47,10,FALSE))</f>
        <v/>
      </c>
      <c r="AZ146" s="118" t="str">
        <f>IF(AZ145="","",VLOOKUP(AZ145,シフト記号表!$C$6:$L$47,10,FALSE))</f>
        <v/>
      </c>
      <c r="BA146" s="118"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67</v>
      </c>
      <c r="C147" s="213"/>
      <c r="D147" s="214"/>
      <c r="E147" s="112"/>
      <c r="F147" s="113"/>
      <c r="G147" s="112"/>
      <c r="H147" s="113"/>
      <c r="I147" s="217"/>
      <c r="J147" s="218"/>
      <c r="K147" s="221"/>
      <c r="L147" s="222"/>
      <c r="M147" s="222"/>
      <c r="N147" s="214"/>
      <c r="O147" s="195"/>
      <c r="P147" s="196"/>
      <c r="Q147" s="196"/>
      <c r="R147" s="196"/>
      <c r="S147" s="197"/>
      <c r="T147" s="130"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198"/>
      <c r="BC147" s="199"/>
      <c r="BD147" s="200"/>
      <c r="BE147" s="201"/>
      <c r="BF147" s="202"/>
      <c r="BG147" s="203"/>
      <c r="BH147" s="203"/>
      <c r="BI147" s="203"/>
      <c r="BJ147" s="204"/>
    </row>
    <row r="148" spans="2:62" ht="20.25" customHeight="1" x14ac:dyDescent="0.4">
      <c r="B148" s="212"/>
      <c r="C148" s="263"/>
      <c r="D148" s="264"/>
      <c r="E148" s="141"/>
      <c r="F148" s="142">
        <f>C147</f>
        <v>0</v>
      </c>
      <c r="G148" s="141"/>
      <c r="H148" s="142">
        <f>I147</f>
        <v>0</v>
      </c>
      <c r="I148" s="265"/>
      <c r="J148" s="266"/>
      <c r="K148" s="267"/>
      <c r="L148" s="268"/>
      <c r="M148" s="268"/>
      <c r="N148" s="264"/>
      <c r="O148" s="195"/>
      <c r="P148" s="196"/>
      <c r="Q148" s="196"/>
      <c r="R148" s="196"/>
      <c r="S148" s="197"/>
      <c r="T148" s="131" t="s">
        <v>124</v>
      </c>
      <c r="U148" s="95"/>
      <c r="V148" s="132"/>
      <c r="W148" s="117" t="str">
        <f>IF(W147="","",VLOOKUP(W147,シフト記号表!$C$6:$L$47,10,FALSE))</f>
        <v/>
      </c>
      <c r="X148" s="118" t="str">
        <f>IF(X147="","",VLOOKUP(X147,シフト記号表!$C$6:$L$47,10,FALSE))</f>
        <v/>
      </c>
      <c r="Y148" s="118" t="str">
        <f>IF(Y147="","",VLOOKUP(Y147,シフト記号表!$C$6:$L$47,10,FALSE))</f>
        <v/>
      </c>
      <c r="Z148" s="118" t="str">
        <f>IF(Z147="","",VLOOKUP(Z147,シフト記号表!$C$6:$L$47,10,FALSE))</f>
        <v/>
      </c>
      <c r="AA148" s="118" t="str">
        <f>IF(AA147="","",VLOOKUP(AA147,シフト記号表!$C$6:$L$47,10,FALSE))</f>
        <v/>
      </c>
      <c r="AB148" s="118" t="str">
        <f>IF(AB147="","",VLOOKUP(AB147,シフト記号表!$C$6:$L$47,10,FALSE))</f>
        <v/>
      </c>
      <c r="AC148" s="119" t="str">
        <f>IF(AC147="","",VLOOKUP(AC147,シフト記号表!$C$6:$L$47,10,FALSE))</f>
        <v/>
      </c>
      <c r="AD148" s="117" t="str">
        <f>IF(AD147="","",VLOOKUP(AD147,シフト記号表!$C$6:$L$47,10,FALSE))</f>
        <v/>
      </c>
      <c r="AE148" s="118" t="str">
        <f>IF(AE147="","",VLOOKUP(AE147,シフト記号表!$C$6:$L$47,10,FALSE))</f>
        <v/>
      </c>
      <c r="AF148" s="118" t="str">
        <f>IF(AF147="","",VLOOKUP(AF147,シフト記号表!$C$6:$L$47,10,FALSE))</f>
        <v/>
      </c>
      <c r="AG148" s="118" t="str">
        <f>IF(AG147="","",VLOOKUP(AG147,シフト記号表!$C$6:$L$47,10,FALSE))</f>
        <v/>
      </c>
      <c r="AH148" s="118" t="str">
        <f>IF(AH147="","",VLOOKUP(AH147,シフト記号表!$C$6:$L$47,10,FALSE))</f>
        <v/>
      </c>
      <c r="AI148" s="118" t="str">
        <f>IF(AI147="","",VLOOKUP(AI147,シフト記号表!$C$6:$L$47,10,FALSE))</f>
        <v/>
      </c>
      <c r="AJ148" s="119" t="str">
        <f>IF(AJ147="","",VLOOKUP(AJ147,シフト記号表!$C$6:$L$47,10,FALSE))</f>
        <v/>
      </c>
      <c r="AK148" s="117" t="str">
        <f>IF(AK147="","",VLOOKUP(AK147,シフト記号表!$C$6:$L$47,10,FALSE))</f>
        <v/>
      </c>
      <c r="AL148" s="118" t="str">
        <f>IF(AL147="","",VLOOKUP(AL147,シフト記号表!$C$6:$L$47,10,FALSE))</f>
        <v/>
      </c>
      <c r="AM148" s="118" t="str">
        <f>IF(AM147="","",VLOOKUP(AM147,シフト記号表!$C$6:$L$47,10,FALSE))</f>
        <v/>
      </c>
      <c r="AN148" s="118" t="str">
        <f>IF(AN147="","",VLOOKUP(AN147,シフト記号表!$C$6:$L$47,10,FALSE))</f>
        <v/>
      </c>
      <c r="AO148" s="118" t="str">
        <f>IF(AO147="","",VLOOKUP(AO147,シフト記号表!$C$6:$L$47,10,FALSE))</f>
        <v/>
      </c>
      <c r="AP148" s="118" t="str">
        <f>IF(AP147="","",VLOOKUP(AP147,シフト記号表!$C$6:$L$47,10,FALSE))</f>
        <v/>
      </c>
      <c r="AQ148" s="119" t="str">
        <f>IF(AQ147="","",VLOOKUP(AQ147,シフト記号表!$C$6:$L$47,10,FALSE))</f>
        <v/>
      </c>
      <c r="AR148" s="117" t="str">
        <f>IF(AR147="","",VLOOKUP(AR147,シフト記号表!$C$6:$L$47,10,FALSE))</f>
        <v/>
      </c>
      <c r="AS148" s="118" t="str">
        <f>IF(AS147="","",VLOOKUP(AS147,シフト記号表!$C$6:$L$47,10,FALSE))</f>
        <v/>
      </c>
      <c r="AT148" s="118" t="str">
        <f>IF(AT147="","",VLOOKUP(AT147,シフト記号表!$C$6:$L$47,10,FALSE))</f>
        <v/>
      </c>
      <c r="AU148" s="118" t="str">
        <f>IF(AU147="","",VLOOKUP(AU147,シフト記号表!$C$6:$L$47,10,FALSE))</f>
        <v/>
      </c>
      <c r="AV148" s="118" t="str">
        <f>IF(AV147="","",VLOOKUP(AV147,シフト記号表!$C$6:$L$47,10,FALSE))</f>
        <v/>
      </c>
      <c r="AW148" s="118" t="str">
        <f>IF(AW147="","",VLOOKUP(AW147,シフト記号表!$C$6:$L$47,10,FALSE))</f>
        <v/>
      </c>
      <c r="AX148" s="119" t="str">
        <f>IF(AX147="","",VLOOKUP(AX147,シフト記号表!$C$6:$L$47,10,FALSE))</f>
        <v/>
      </c>
      <c r="AY148" s="117" t="str">
        <f>IF(AY147="","",VLOOKUP(AY147,シフト記号表!$C$6:$L$47,10,FALSE))</f>
        <v/>
      </c>
      <c r="AZ148" s="118" t="str">
        <f>IF(AZ147="","",VLOOKUP(AZ147,シフト記号表!$C$6:$L$47,10,FALSE))</f>
        <v/>
      </c>
      <c r="BA148" s="118"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68</v>
      </c>
      <c r="C149" s="213"/>
      <c r="D149" s="214"/>
      <c r="E149" s="112"/>
      <c r="F149" s="113"/>
      <c r="G149" s="112"/>
      <c r="H149" s="113"/>
      <c r="I149" s="217"/>
      <c r="J149" s="218"/>
      <c r="K149" s="221"/>
      <c r="L149" s="222"/>
      <c r="M149" s="222"/>
      <c r="N149" s="214"/>
      <c r="O149" s="195"/>
      <c r="P149" s="196"/>
      <c r="Q149" s="196"/>
      <c r="R149" s="196"/>
      <c r="S149" s="197"/>
      <c r="T149" s="130"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198"/>
      <c r="BC149" s="199"/>
      <c r="BD149" s="200"/>
      <c r="BE149" s="201"/>
      <c r="BF149" s="202"/>
      <c r="BG149" s="203"/>
      <c r="BH149" s="203"/>
      <c r="BI149" s="203"/>
      <c r="BJ149" s="204"/>
    </row>
    <row r="150" spans="2:62" ht="20.25" customHeight="1" x14ac:dyDescent="0.4">
      <c r="B150" s="212"/>
      <c r="C150" s="263"/>
      <c r="D150" s="264"/>
      <c r="E150" s="141"/>
      <c r="F150" s="142">
        <f>C149</f>
        <v>0</v>
      </c>
      <c r="G150" s="141"/>
      <c r="H150" s="142">
        <f>I149</f>
        <v>0</v>
      </c>
      <c r="I150" s="265"/>
      <c r="J150" s="266"/>
      <c r="K150" s="267"/>
      <c r="L150" s="268"/>
      <c r="M150" s="268"/>
      <c r="N150" s="264"/>
      <c r="O150" s="195"/>
      <c r="P150" s="196"/>
      <c r="Q150" s="196"/>
      <c r="R150" s="196"/>
      <c r="S150" s="197"/>
      <c r="T150" s="131" t="s">
        <v>124</v>
      </c>
      <c r="U150" s="95"/>
      <c r="V150" s="132"/>
      <c r="W150" s="117" t="str">
        <f>IF(W149="","",VLOOKUP(W149,シフト記号表!$C$6:$L$47,10,FALSE))</f>
        <v/>
      </c>
      <c r="X150" s="118" t="str">
        <f>IF(X149="","",VLOOKUP(X149,シフト記号表!$C$6:$L$47,10,FALSE))</f>
        <v/>
      </c>
      <c r="Y150" s="118" t="str">
        <f>IF(Y149="","",VLOOKUP(Y149,シフト記号表!$C$6:$L$47,10,FALSE))</f>
        <v/>
      </c>
      <c r="Z150" s="118" t="str">
        <f>IF(Z149="","",VLOOKUP(Z149,シフト記号表!$C$6:$L$47,10,FALSE))</f>
        <v/>
      </c>
      <c r="AA150" s="118" t="str">
        <f>IF(AA149="","",VLOOKUP(AA149,シフト記号表!$C$6:$L$47,10,FALSE))</f>
        <v/>
      </c>
      <c r="AB150" s="118" t="str">
        <f>IF(AB149="","",VLOOKUP(AB149,シフト記号表!$C$6:$L$47,10,FALSE))</f>
        <v/>
      </c>
      <c r="AC150" s="119" t="str">
        <f>IF(AC149="","",VLOOKUP(AC149,シフト記号表!$C$6:$L$47,10,FALSE))</f>
        <v/>
      </c>
      <c r="AD150" s="117" t="str">
        <f>IF(AD149="","",VLOOKUP(AD149,シフト記号表!$C$6:$L$47,10,FALSE))</f>
        <v/>
      </c>
      <c r="AE150" s="118" t="str">
        <f>IF(AE149="","",VLOOKUP(AE149,シフト記号表!$C$6:$L$47,10,FALSE))</f>
        <v/>
      </c>
      <c r="AF150" s="118" t="str">
        <f>IF(AF149="","",VLOOKUP(AF149,シフト記号表!$C$6:$L$47,10,FALSE))</f>
        <v/>
      </c>
      <c r="AG150" s="118" t="str">
        <f>IF(AG149="","",VLOOKUP(AG149,シフト記号表!$C$6:$L$47,10,FALSE))</f>
        <v/>
      </c>
      <c r="AH150" s="118" t="str">
        <f>IF(AH149="","",VLOOKUP(AH149,シフト記号表!$C$6:$L$47,10,FALSE))</f>
        <v/>
      </c>
      <c r="AI150" s="118" t="str">
        <f>IF(AI149="","",VLOOKUP(AI149,シフト記号表!$C$6:$L$47,10,FALSE))</f>
        <v/>
      </c>
      <c r="AJ150" s="119" t="str">
        <f>IF(AJ149="","",VLOOKUP(AJ149,シフト記号表!$C$6:$L$47,10,FALSE))</f>
        <v/>
      </c>
      <c r="AK150" s="117" t="str">
        <f>IF(AK149="","",VLOOKUP(AK149,シフト記号表!$C$6:$L$47,10,FALSE))</f>
        <v/>
      </c>
      <c r="AL150" s="118" t="str">
        <f>IF(AL149="","",VLOOKUP(AL149,シフト記号表!$C$6:$L$47,10,FALSE))</f>
        <v/>
      </c>
      <c r="AM150" s="118" t="str">
        <f>IF(AM149="","",VLOOKUP(AM149,シフト記号表!$C$6:$L$47,10,FALSE))</f>
        <v/>
      </c>
      <c r="AN150" s="118" t="str">
        <f>IF(AN149="","",VLOOKUP(AN149,シフト記号表!$C$6:$L$47,10,FALSE))</f>
        <v/>
      </c>
      <c r="AO150" s="118" t="str">
        <f>IF(AO149="","",VLOOKUP(AO149,シフト記号表!$C$6:$L$47,10,FALSE))</f>
        <v/>
      </c>
      <c r="AP150" s="118" t="str">
        <f>IF(AP149="","",VLOOKUP(AP149,シフト記号表!$C$6:$L$47,10,FALSE))</f>
        <v/>
      </c>
      <c r="AQ150" s="119" t="str">
        <f>IF(AQ149="","",VLOOKUP(AQ149,シフト記号表!$C$6:$L$47,10,FALSE))</f>
        <v/>
      </c>
      <c r="AR150" s="117" t="str">
        <f>IF(AR149="","",VLOOKUP(AR149,シフト記号表!$C$6:$L$47,10,FALSE))</f>
        <v/>
      </c>
      <c r="AS150" s="118" t="str">
        <f>IF(AS149="","",VLOOKUP(AS149,シフト記号表!$C$6:$L$47,10,FALSE))</f>
        <v/>
      </c>
      <c r="AT150" s="118" t="str">
        <f>IF(AT149="","",VLOOKUP(AT149,シフト記号表!$C$6:$L$47,10,FALSE))</f>
        <v/>
      </c>
      <c r="AU150" s="118" t="str">
        <f>IF(AU149="","",VLOOKUP(AU149,シフト記号表!$C$6:$L$47,10,FALSE))</f>
        <v/>
      </c>
      <c r="AV150" s="118" t="str">
        <f>IF(AV149="","",VLOOKUP(AV149,シフト記号表!$C$6:$L$47,10,FALSE))</f>
        <v/>
      </c>
      <c r="AW150" s="118" t="str">
        <f>IF(AW149="","",VLOOKUP(AW149,シフト記号表!$C$6:$L$47,10,FALSE))</f>
        <v/>
      </c>
      <c r="AX150" s="119" t="str">
        <f>IF(AX149="","",VLOOKUP(AX149,シフト記号表!$C$6:$L$47,10,FALSE))</f>
        <v/>
      </c>
      <c r="AY150" s="117" t="str">
        <f>IF(AY149="","",VLOOKUP(AY149,シフト記号表!$C$6:$L$47,10,FALSE))</f>
        <v/>
      </c>
      <c r="AZ150" s="118" t="str">
        <f>IF(AZ149="","",VLOOKUP(AZ149,シフト記号表!$C$6:$L$47,10,FALSE))</f>
        <v/>
      </c>
      <c r="BA150" s="118"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69</v>
      </c>
      <c r="C151" s="213"/>
      <c r="D151" s="214"/>
      <c r="E151" s="112"/>
      <c r="F151" s="113"/>
      <c r="G151" s="112"/>
      <c r="H151" s="113"/>
      <c r="I151" s="217"/>
      <c r="J151" s="218"/>
      <c r="K151" s="221"/>
      <c r="L151" s="222"/>
      <c r="M151" s="222"/>
      <c r="N151" s="214"/>
      <c r="O151" s="195"/>
      <c r="P151" s="196"/>
      <c r="Q151" s="196"/>
      <c r="R151" s="196"/>
      <c r="S151" s="197"/>
      <c r="T151" s="130"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198"/>
      <c r="BC151" s="199"/>
      <c r="BD151" s="200"/>
      <c r="BE151" s="201"/>
      <c r="BF151" s="202"/>
      <c r="BG151" s="203"/>
      <c r="BH151" s="203"/>
      <c r="BI151" s="203"/>
      <c r="BJ151" s="204"/>
    </row>
    <row r="152" spans="2:62" ht="20.25" customHeight="1" x14ac:dyDescent="0.4">
      <c r="B152" s="212"/>
      <c r="C152" s="263"/>
      <c r="D152" s="264"/>
      <c r="E152" s="141"/>
      <c r="F152" s="142">
        <f>C151</f>
        <v>0</v>
      </c>
      <c r="G152" s="141"/>
      <c r="H152" s="142">
        <f>I151</f>
        <v>0</v>
      </c>
      <c r="I152" s="265"/>
      <c r="J152" s="266"/>
      <c r="K152" s="267"/>
      <c r="L152" s="268"/>
      <c r="M152" s="268"/>
      <c r="N152" s="264"/>
      <c r="O152" s="195"/>
      <c r="P152" s="196"/>
      <c r="Q152" s="196"/>
      <c r="R152" s="196"/>
      <c r="S152" s="197"/>
      <c r="T152" s="131" t="s">
        <v>124</v>
      </c>
      <c r="U152" s="95"/>
      <c r="V152" s="132"/>
      <c r="W152" s="117" t="str">
        <f>IF(W151="","",VLOOKUP(W151,シフト記号表!$C$6:$L$47,10,FALSE))</f>
        <v/>
      </c>
      <c r="X152" s="118" t="str">
        <f>IF(X151="","",VLOOKUP(X151,シフト記号表!$C$6:$L$47,10,FALSE))</f>
        <v/>
      </c>
      <c r="Y152" s="118" t="str">
        <f>IF(Y151="","",VLOOKUP(Y151,シフト記号表!$C$6:$L$47,10,FALSE))</f>
        <v/>
      </c>
      <c r="Z152" s="118" t="str">
        <f>IF(Z151="","",VLOOKUP(Z151,シフト記号表!$C$6:$L$47,10,FALSE))</f>
        <v/>
      </c>
      <c r="AA152" s="118" t="str">
        <f>IF(AA151="","",VLOOKUP(AA151,シフト記号表!$C$6:$L$47,10,FALSE))</f>
        <v/>
      </c>
      <c r="AB152" s="118" t="str">
        <f>IF(AB151="","",VLOOKUP(AB151,シフト記号表!$C$6:$L$47,10,FALSE))</f>
        <v/>
      </c>
      <c r="AC152" s="119" t="str">
        <f>IF(AC151="","",VLOOKUP(AC151,シフト記号表!$C$6:$L$47,10,FALSE))</f>
        <v/>
      </c>
      <c r="AD152" s="117" t="str">
        <f>IF(AD151="","",VLOOKUP(AD151,シフト記号表!$C$6:$L$47,10,FALSE))</f>
        <v/>
      </c>
      <c r="AE152" s="118" t="str">
        <f>IF(AE151="","",VLOOKUP(AE151,シフト記号表!$C$6:$L$47,10,FALSE))</f>
        <v/>
      </c>
      <c r="AF152" s="118" t="str">
        <f>IF(AF151="","",VLOOKUP(AF151,シフト記号表!$C$6:$L$47,10,FALSE))</f>
        <v/>
      </c>
      <c r="AG152" s="118" t="str">
        <f>IF(AG151="","",VLOOKUP(AG151,シフト記号表!$C$6:$L$47,10,FALSE))</f>
        <v/>
      </c>
      <c r="AH152" s="118" t="str">
        <f>IF(AH151="","",VLOOKUP(AH151,シフト記号表!$C$6:$L$47,10,FALSE))</f>
        <v/>
      </c>
      <c r="AI152" s="118" t="str">
        <f>IF(AI151="","",VLOOKUP(AI151,シフト記号表!$C$6:$L$47,10,FALSE))</f>
        <v/>
      </c>
      <c r="AJ152" s="119" t="str">
        <f>IF(AJ151="","",VLOOKUP(AJ151,シフト記号表!$C$6:$L$47,10,FALSE))</f>
        <v/>
      </c>
      <c r="AK152" s="117" t="str">
        <f>IF(AK151="","",VLOOKUP(AK151,シフト記号表!$C$6:$L$47,10,FALSE))</f>
        <v/>
      </c>
      <c r="AL152" s="118" t="str">
        <f>IF(AL151="","",VLOOKUP(AL151,シフト記号表!$C$6:$L$47,10,FALSE))</f>
        <v/>
      </c>
      <c r="AM152" s="118" t="str">
        <f>IF(AM151="","",VLOOKUP(AM151,シフト記号表!$C$6:$L$47,10,FALSE))</f>
        <v/>
      </c>
      <c r="AN152" s="118" t="str">
        <f>IF(AN151="","",VLOOKUP(AN151,シフト記号表!$C$6:$L$47,10,FALSE))</f>
        <v/>
      </c>
      <c r="AO152" s="118" t="str">
        <f>IF(AO151="","",VLOOKUP(AO151,シフト記号表!$C$6:$L$47,10,FALSE))</f>
        <v/>
      </c>
      <c r="AP152" s="118" t="str">
        <f>IF(AP151="","",VLOOKUP(AP151,シフト記号表!$C$6:$L$47,10,FALSE))</f>
        <v/>
      </c>
      <c r="AQ152" s="119" t="str">
        <f>IF(AQ151="","",VLOOKUP(AQ151,シフト記号表!$C$6:$L$47,10,FALSE))</f>
        <v/>
      </c>
      <c r="AR152" s="117" t="str">
        <f>IF(AR151="","",VLOOKUP(AR151,シフト記号表!$C$6:$L$47,10,FALSE))</f>
        <v/>
      </c>
      <c r="AS152" s="118" t="str">
        <f>IF(AS151="","",VLOOKUP(AS151,シフト記号表!$C$6:$L$47,10,FALSE))</f>
        <v/>
      </c>
      <c r="AT152" s="118" t="str">
        <f>IF(AT151="","",VLOOKUP(AT151,シフト記号表!$C$6:$L$47,10,FALSE))</f>
        <v/>
      </c>
      <c r="AU152" s="118" t="str">
        <f>IF(AU151="","",VLOOKUP(AU151,シフト記号表!$C$6:$L$47,10,FALSE))</f>
        <v/>
      </c>
      <c r="AV152" s="118" t="str">
        <f>IF(AV151="","",VLOOKUP(AV151,シフト記号表!$C$6:$L$47,10,FALSE))</f>
        <v/>
      </c>
      <c r="AW152" s="118" t="str">
        <f>IF(AW151="","",VLOOKUP(AW151,シフト記号表!$C$6:$L$47,10,FALSE))</f>
        <v/>
      </c>
      <c r="AX152" s="119" t="str">
        <f>IF(AX151="","",VLOOKUP(AX151,シフト記号表!$C$6:$L$47,10,FALSE))</f>
        <v/>
      </c>
      <c r="AY152" s="117" t="str">
        <f>IF(AY151="","",VLOOKUP(AY151,シフト記号表!$C$6:$L$47,10,FALSE))</f>
        <v/>
      </c>
      <c r="AZ152" s="118" t="str">
        <f>IF(AZ151="","",VLOOKUP(AZ151,シフト記号表!$C$6:$L$47,10,FALSE))</f>
        <v/>
      </c>
      <c r="BA152" s="118"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70</v>
      </c>
      <c r="C153" s="213"/>
      <c r="D153" s="214"/>
      <c r="E153" s="112"/>
      <c r="F153" s="113"/>
      <c r="G153" s="112"/>
      <c r="H153" s="113"/>
      <c r="I153" s="217"/>
      <c r="J153" s="218"/>
      <c r="K153" s="221"/>
      <c r="L153" s="222"/>
      <c r="M153" s="222"/>
      <c r="N153" s="214"/>
      <c r="O153" s="195"/>
      <c r="P153" s="196"/>
      <c r="Q153" s="196"/>
      <c r="R153" s="196"/>
      <c r="S153" s="197"/>
      <c r="T153" s="130"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198"/>
      <c r="BC153" s="199"/>
      <c r="BD153" s="200"/>
      <c r="BE153" s="201"/>
      <c r="BF153" s="202"/>
      <c r="BG153" s="203"/>
      <c r="BH153" s="203"/>
      <c r="BI153" s="203"/>
      <c r="BJ153" s="204"/>
    </row>
    <row r="154" spans="2:62" ht="20.25" customHeight="1" x14ac:dyDescent="0.4">
      <c r="B154" s="212"/>
      <c r="C154" s="263"/>
      <c r="D154" s="264"/>
      <c r="E154" s="141"/>
      <c r="F154" s="142">
        <f>C153</f>
        <v>0</v>
      </c>
      <c r="G154" s="141"/>
      <c r="H154" s="142">
        <f>I153</f>
        <v>0</v>
      </c>
      <c r="I154" s="265"/>
      <c r="J154" s="266"/>
      <c r="K154" s="267"/>
      <c r="L154" s="268"/>
      <c r="M154" s="268"/>
      <c r="N154" s="264"/>
      <c r="O154" s="195"/>
      <c r="P154" s="196"/>
      <c r="Q154" s="196"/>
      <c r="R154" s="196"/>
      <c r="S154" s="197"/>
      <c r="T154" s="131" t="s">
        <v>124</v>
      </c>
      <c r="U154" s="95"/>
      <c r="V154" s="132"/>
      <c r="W154" s="117" t="str">
        <f>IF(W153="","",VLOOKUP(W153,シフト記号表!$C$6:$L$47,10,FALSE))</f>
        <v/>
      </c>
      <c r="X154" s="118" t="str">
        <f>IF(X153="","",VLOOKUP(X153,シフト記号表!$C$6:$L$47,10,FALSE))</f>
        <v/>
      </c>
      <c r="Y154" s="118" t="str">
        <f>IF(Y153="","",VLOOKUP(Y153,シフト記号表!$C$6:$L$47,10,FALSE))</f>
        <v/>
      </c>
      <c r="Z154" s="118" t="str">
        <f>IF(Z153="","",VLOOKUP(Z153,シフト記号表!$C$6:$L$47,10,FALSE))</f>
        <v/>
      </c>
      <c r="AA154" s="118" t="str">
        <f>IF(AA153="","",VLOOKUP(AA153,シフト記号表!$C$6:$L$47,10,FALSE))</f>
        <v/>
      </c>
      <c r="AB154" s="118" t="str">
        <f>IF(AB153="","",VLOOKUP(AB153,シフト記号表!$C$6:$L$47,10,FALSE))</f>
        <v/>
      </c>
      <c r="AC154" s="119" t="str">
        <f>IF(AC153="","",VLOOKUP(AC153,シフト記号表!$C$6:$L$47,10,FALSE))</f>
        <v/>
      </c>
      <c r="AD154" s="117" t="str">
        <f>IF(AD153="","",VLOOKUP(AD153,シフト記号表!$C$6:$L$47,10,FALSE))</f>
        <v/>
      </c>
      <c r="AE154" s="118" t="str">
        <f>IF(AE153="","",VLOOKUP(AE153,シフト記号表!$C$6:$L$47,10,FALSE))</f>
        <v/>
      </c>
      <c r="AF154" s="118" t="str">
        <f>IF(AF153="","",VLOOKUP(AF153,シフト記号表!$C$6:$L$47,10,FALSE))</f>
        <v/>
      </c>
      <c r="AG154" s="118" t="str">
        <f>IF(AG153="","",VLOOKUP(AG153,シフト記号表!$C$6:$L$47,10,FALSE))</f>
        <v/>
      </c>
      <c r="AH154" s="118" t="str">
        <f>IF(AH153="","",VLOOKUP(AH153,シフト記号表!$C$6:$L$47,10,FALSE))</f>
        <v/>
      </c>
      <c r="AI154" s="118" t="str">
        <f>IF(AI153="","",VLOOKUP(AI153,シフト記号表!$C$6:$L$47,10,FALSE))</f>
        <v/>
      </c>
      <c r="AJ154" s="119" t="str">
        <f>IF(AJ153="","",VLOOKUP(AJ153,シフト記号表!$C$6:$L$47,10,FALSE))</f>
        <v/>
      </c>
      <c r="AK154" s="117" t="str">
        <f>IF(AK153="","",VLOOKUP(AK153,シフト記号表!$C$6:$L$47,10,FALSE))</f>
        <v/>
      </c>
      <c r="AL154" s="118" t="str">
        <f>IF(AL153="","",VLOOKUP(AL153,シフト記号表!$C$6:$L$47,10,FALSE))</f>
        <v/>
      </c>
      <c r="AM154" s="118" t="str">
        <f>IF(AM153="","",VLOOKUP(AM153,シフト記号表!$C$6:$L$47,10,FALSE))</f>
        <v/>
      </c>
      <c r="AN154" s="118" t="str">
        <f>IF(AN153="","",VLOOKUP(AN153,シフト記号表!$C$6:$L$47,10,FALSE))</f>
        <v/>
      </c>
      <c r="AO154" s="118" t="str">
        <f>IF(AO153="","",VLOOKUP(AO153,シフト記号表!$C$6:$L$47,10,FALSE))</f>
        <v/>
      </c>
      <c r="AP154" s="118" t="str">
        <f>IF(AP153="","",VLOOKUP(AP153,シフト記号表!$C$6:$L$47,10,FALSE))</f>
        <v/>
      </c>
      <c r="AQ154" s="119" t="str">
        <f>IF(AQ153="","",VLOOKUP(AQ153,シフト記号表!$C$6:$L$47,10,FALSE))</f>
        <v/>
      </c>
      <c r="AR154" s="117" t="str">
        <f>IF(AR153="","",VLOOKUP(AR153,シフト記号表!$C$6:$L$47,10,FALSE))</f>
        <v/>
      </c>
      <c r="AS154" s="118" t="str">
        <f>IF(AS153="","",VLOOKUP(AS153,シフト記号表!$C$6:$L$47,10,FALSE))</f>
        <v/>
      </c>
      <c r="AT154" s="118" t="str">
        <f>IF(AT153="","",VLOOKUP(AT153,シフト記号表!$C$6:$L$47,10,FALSE))</f>
        <v/>
      </c>
      <c r="AU154" s="118" t="str">
        <f>IF(AU153="","",VLOOKUP(AU153,シフト記号表!$C$6:$L$47,10,FALSE))</f>
        <v/>
      </c>
      <c r="AV154" s="118" t="str">
        <f>IF(AV153="","",VLOOKUP(AV153,シフト記号表!$C$6:$L$47,10,FALSE))</f>
        <v/>
      </c>
      <c r="AW154" s="118" t="str">
        <f>IF(AW153="","",VLOOKUP(AW153,シフト記号表!$C$6:$L$47,10,FALSE))</f>
        <v/>
      </c>
      <c r="AX154" s="119" t="str">
        <f>IF(AX153="","",VLOOKUP(AX153,シフト記号表!$C$6:$L$47,10,FALSE))</f>
        <v/>
      </c>
      <c r="AY154" s="117" t="str">
        <f>IF(AY153="","",VLOOKUP(AY153,シフト記号表!$C$6:$L$47,10,FALSE))</f>
        <v/>
      </c>
      <c r="AZ154" s="118" t="str">
        <f>IF(AZ153="","",VLOOKUP(AZ153,シフト記号表!$C$6:$L$47,10,FALSE))</f>
        <v/>
      </c>
      <c r="BA154" s="118"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71</v>
      </c>
      <c r="C155" s="213"/>
      <c r="D155" s="214"/>
      <c r="E155" s="112"/>
      <c r="F155" s="113"/>
      <c r="G155" s="112"/>
      <c r="H155" s="113"/>
      <c r="I155" s="217"/>
      <c r="J155" s="218"/>
      <c r="K155" s="221"/>
      <c r="L155" s="222"/>
      <c r="M155" s="222"/>
      <c r="N155" s="214"/>
      <c r="O155" s="195"/>
      <c r="P155" s="196"/>
      <c r="Q155" s="196"/>
      <c r="R155" s="196"/>
      <c r="S155" s="197"/>
      <c r="T155" s="130"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198"/>
      <c r="BC155" s="199"/>
      <c r="BD155" s="200"/>
      <c r="BE155" s="201"/>
      <c r="BF155" s="202"/>
      <c r="BG155" s="203"/>
      <c r="BH155" s="203"/>
      <c r="BI155" s="203"/>
      <c r="BJ155" s="204"/>
    </row>
    <row r="156" spans="2:62" ht="20.25" customHeight="1" x14ac:dyDescent="0.4">
      <c r="B156" s="212"/>
      <c r="C156" s="263"/>
      <c r="D156" s="264"/>
      <c r="E156" s="141"/>
      <c r="F156" s="142">
        <f>C155</f>
        <v>0</v>
      </c>
      <c r="G156" s="141"/>
      <c r="H156" s="142">
        <f>I155</f>
        <v>0</v>
      </c>
      <c r="I156" s="265"/>
      <c r="J156" s="266"/>
      <c r="K156" s="267"/>
      <c r="L156" s="268"/>
      <c r="M156" s="268"/>
      <c r="N156" s="264"/>
      <c r="O156" s="195"/>
      <c r="P156" s="196"/>
      <c r="Q156" s="196"/>
      <c r="R156" s="196"/>
      <c r="S156" s="197"/>
      <c r="T156" s="131" t="s">
        <v>124</v>
      </c>
      <c r="U156" s="95"/>
      <c r="V156" s="132"/>
      <c r="W156" s="117" t="str">
        <f>IF(W155="","",VLOOKUP(W155,シフト記号表!$C$6:$L$47,10,FALSE))</f>
        <v/>
      </c>
      <c r="X156" s="118" t="str">
        <f>IF(X155="","",VLOOKUP(X155,シフト記号表!$C$6:$L$47,10,FALSE))</f>
        <v/>
      </c>
      <c r="Y156" s="118" t="str">
        <f>IF(Y155="","",VLOOKUP(Y155,シフト記号表!$C$6:$L$47,10,FALSE))</f>
        <v/>
      </c>
      <c r="Z156" s="118" t="str">
        <f>IF(Z155="","",VLOOKUP(Z155,シフト記号表!$C$6:$L$47,10,FALSE))</f>
        <v/>
      </c>
      <c r="AA156" s="118" t="str">
        <f>IF(AA155="","",VLOOKUP(AA155,シフト記号表!$C$6:$L$47,10,FALSE))</f>
        <v/>
      </c>
      <c r="AB156" s="118" t="str">
        <f>IF(AB155="","",VLOOKUP(AB155,シフト記号表!$C$6:$L$47,10,FALSE))</f>
        <v/>
      </c>
      <c r="AC156" s="119" t="str">
        <f>IF(AC155="","",VLOOKUP(AC155,シフト記号表!$C$6:$L$47,10,FALSE))</f>
        <v/>
      </c>
      <c r="AD156" s="117" t="str">
        <f>IF(AD155="","",VLOOKUP(AD155,シフト記号表!$C$6:$L$47,10,FALSE))</f>
        <v/>
      </c>
      <c r="AE156" s="118" t="str">
        <f>IF(AE155="","",VLOOKUP(AE155,シフト記号表!$C$6:$L$47,10,FALSE))</f>
        <v/>
      </c>
      <c r="AF156" s="118" t="str">
        <f>IF(AF155="","",VLOOKUP(AF155,シフト記号表!$C$6:$L$47,10,FALSE))</f>
        <v/>
      </c>
      <c r="AG156" s="118" t="str">
        <f>IF(AG155="","",VLOOKUP(AG155,シフト記号表!$C$6:$L$47,10,FALSE))</f>
        <v/>
      </c>
      <c r="AH156" s="118" t="str">
        <f>IF(AH155="","",VLOOKUP(AH155,シフト記号表!$C$6:$L$47,10,FALSE))</f>
        <v/>
      </c>
      <c r="AI156" s="118" t="str">
        <f>IF(AI155="","",VLOOKUP(AI155,シフト記号表!$C$6:$L$47,10,FALSE))</f>
        <v/>
      </c>
      <c r="AJ156" s="119" t="str">
        <f>IF(AJ155="","",VLOOKUP(AJ155,シフト記号表!$C$6:$L$47,10,FALSE))</f>
        <v/>
      </c>
      <c r="AK156" s="117" t="str">
        <f>IF(AK155="","",VLOOKUP(AK155,シフト記号表!$C$6:$L$47,10,FALSE))</f>
        <v/>
      </c>
      <c r="AL156" s="118" t="str">
        <f>IF(AL155="","",VLOOKUP(AL155,シフト記号表!$C$6:$L$47,10,FALSE))</f>
        <v/>
      </c>
      <c r="AM156" s="118" t="str">
        <f>IF(AM155="","",VLOOKUP(AM155,シフト記号表!$C$6:$L$47,10,FALSE))</f>
        <v/>
      </c>
      <c r="AN156" s="118" t="str">
        <f>IF(AN155="","",VLOOKUP(AN155,シフト記号表!$C$6:$L$47,10,FALSE))</f>
        <v/>
      </c>
      <c r="AO156" s="118" t="str">
        <f>IF(AO155="","",VLOOKUP(AO155,シフト記号表!$C$6:$L$47,10,FALSE))</f>
        <v/>
      </c>
      <c r="AP156" s="118" t="str">
        <f>IF(AP155="","",VLOOKUP(AP155,シフト記号表!$C$6:$L$47,10,FALSE))</f>
        <v/>
      </c>
      <c r="AQ156" s="119" t="str">
        <f>IF(AQ155="","",VLOOKUP(AQ155,シフト記号表!$C$6:$L$47,10,FALSE))</f>
        <v/>
      </c>
      <c r="AR156" s="117" t="str">
        <f>IF(AR155="","",VLOOKUP(AR155,シフト記号表!$C$6:$L$47,10,FALSE))</f>
        <v/>
      </c>
      <c r="AS156" s="118" t="str">
        <f>IF(AS155="","",VLOOKUP(AS155,シフト記号表!$C$6:$L$47,10,FALSE))</f>
        <v/>
      </c>
      <c r="AT156" s="118" t="str">
        <f>IF(AT155="","",VLOOKUP(AT155,シフト記号表!$C$6:$L$47,10,FALSE))</f>
        <v/>
      </c>
      <c r="AU156" s="118" t="str">
        <f>IF(AU155="","",VLOOKUP(AU155,シフト記号表!$C$6:$L$47,10,FALSE))</f>
        <v/>
      </c>
      <c r="AV156" s="118" t="str">
        <f>IF(AV155="","",VLOOKUP(AV155,シフト記号表!$C$6:$L$47,10,FALSE))</f>
        <v/>
      </c>
      <c r="AW156" s="118" t="str">
        <f>IF(AW155="","",VLOOKUP(AW155,シフト記号表!$C$6:$L$47,10,FALSE))</f>
        <v/>
      </c>
      <c r="AX156" s="119" t="str">
        <f>IF(AX155="","",VLOOKUP(AX155,シフト記号表!$C$6:$L$47,10,FALSE))</f>
        <v/>
      </c>
      <c r="AY156" s="117" t="str">
        <f>IF(AY155="","",VLOOKUP(AY155,シフト記号表!$C$6:$L$47,10,FALSE))</f>
        <v/>
      </c>
      <c r="AZ156" s="118" t="str">
        <f>IF(AZ155="","",VLOOKUP(AZ155,シフト記号表!$C$6:$L$47,10,FALSE))</f>
        <v/>
      </c>
      <c r="BA156" s="118"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72</v>
      </c>
      <c r="C157" s="213"/>
      <c r="D157" s="214"/>
      <c r="E157" s="112"/>
      <c r="F157" s="113"/>
      <c r="G157" s="112"/>
      <c r="H157" s="113"/>
      <c r="I157" s="217"/>
      <c r="J157" s="218"/>
      <c r="K157" s="221"/>
      <c r="L157" s="222"/>
      <c r="M157" s="222"/>
      <c r="N157" s="214"/>
      <c r="O157" s="195"/>
      <c r="P157" s="196"/>
      <c r="Q157" s="196"/>
      <c r="R157" s="196"/>
      <c r="S157" s="197"/>
      <c r="T157" s="130"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198"/>
      <c r="BC157" s="199"/>
      <c r="BD157" s="200"/>
      <c r="BE157" s="201"/>
      <c r="BF157" s="202"/>
      <c r="BG157" s="203"/>
      <c r="BH157" s="203"/>
      <c r="BI157" s="203"/>
      <c r="BJ157" s="204"/>
    </row>
    <row r="158" spans="2:62" ht="20.25" customHeight="1" x14ac:dyDescent="0.4">
      <c r="B158" s="212"/>
      <c r="C158" s="263"/>
      <c r="D158" s="264"/>
      <c r="E158" s="141"/>
      <c r="F158" s="142">
        <f>C157</f>
        <v>0</v>
      </c>
      <c r="G158" s="141"/>
      <c r="H158" s="142">
        <f>I157</f>
        <v>0</v>
      </c>
      <c r="I158" s="265"/>
      <c r="J158" s="266"/>
      <c r="K158" s="267"/>
      <c r="L158" s="268"/>
      <c r="M158" s="268"/>
      <c r="N158" s="264"/>
      <c r="O158" s="195"/>
      <c r="P158" s="196"/>
      <c r="Q158" s="196"/>
      <c r="R158" s="196"/>
      <c r="S158" s="197"/>
      <c r="T158" s="131" t="s">
        <v>124</v>
      </c>
      <c r="U158" s="95"/>
      <c r="V158" s="132"/>
      <c r="W158" s="117" t="str">
        <f>IF(W157="","",VLOOKUP(W157,シフト記号表!$C$6:$L$47,10,FALSE))</f>
        <v/>
      </c>
      <c r="X158" s="118" t="str">
        <f>IF(X157="","",VLOOKUP(X157,シフト記号表!$C$6:$L$47,10,FALSE))</f>
        <v/>
      </c>
      <c r="Y158" s="118" t="str">
        <f>IF(Y157="","",VLOOKUP(Y157,シフト記号表!$C$6:$L$47,10,FALSE))</f>
        <v/>
      </c>
      <c r="Z158" s="118" t="str">
        <f>IF(Z157="","",VLOOKUP(Z157,シフト記号表!$C$6:$L$47,10,FALSE))</f>
        <v/>
      </c>
      <c r="AA158" s="118" t="str">
        <f>IF(AA157="","",VLOOKUP(AA157,シフト記号表!$C$6:$L$47,10,FALSE))</f>
        <v/>
      </c>
      <c r="AB158" s="118" t="str">
        <f>IF(AB157="","",VLOOKUP(AB157,シフト記号表!$C$6:$L$47,10,FALSE))</f>
        <v/>
      </c>
      <c r="AC158" s="119" t="str">
        <f>IF(AC157="","",VLOOKUP(AC157,シフト記号表!$C$6:$L$47,10,FALSE))</f>
        <v/>
      </c>
      <c r="AD158" s="117" t="str">
        <f>IF(AD157="","",VLOOKUP(AD157,シフト記号表!$C$6:$L$47,10,FALSE))</f>
        <v/>
      </c>
      <c r="AE158" s="118" t="str">
        <f>IF(AE157="","",VLOOKUP(AE157,シフト記号表!$C$6:$L$47,10,FALSE))</f>
        <v/>
      </c>
      <c r="AF158" s="118" t="str">
        <f>IF(AF157="","",VLOOKUP(AF157,シフト記号表!$C$6:$L$47,10,FALSE))</f>
        <v/>
      </c>
      <c r="AG158" s="118" t="str">
        <f>IF(AG157="","",VLOOKUP(AG157,シフト記号表!$C$6:$L$47,10,FALSE))</f>
        <v/>
      </c>
      <c r="AH158" s="118" t="str">
        <f>IF(AH157="","",VLOOKUP(AH157,シフト記号表!$C$6:$L$47,10,FALSE))</f>
        <v/>
      </c>
      <c r="AI158" s="118" t="str">
        <f>IF(AI157="","",VLOOKUP(AI157,シフト記号表!$C$6:$L$47,10,FALSE))</f>
        <v/>
      </c>
      <c r="AJ158" s="119" t="str">
        <f>IF(AJ157="","",VLOOKUP(AJ157,シフト記号表!$C$6:$L$47,10,FALSE))</f>
        <v/>
      </c>
      <c r="AK158" s="117" t="str">
        <f>IF(AK157="","",VLOOKUP(AK157,シフト記号表!$C$6:$L$47,10,FALSE))</f>
        <v/>
      </c>
      <c r="AL158" s="118" t="str">
        <f>IF(AL157="","",VLOOKUP(AL157,シフト記号表!$C$6:$L$47,10,FALSE))</f>
        <v/>
      </c>
      <c r="AM158" s="118" t="str">
        <f>IF(AM157="","",VLOOKUP(AM157,シフト記号表!$C$6:$L$47,10,FALSE))</f>
        <v/>
      </c>
      <c r="AN158" s="118" t="str">
        <f>IF(AN157="","",VLOOKUP(AN157,シフト記号表!$C$6:$L$47,10,FALSE))</f>
        <v/>
      </c>
      <c r="AO158" s="118" t="str">
        <f>IF(AO157="","",VLOOKUP(AO157,シフト記号表!$C$6:$L$47,10,FALSE))</f>
        <v/>
      </c>
      <c r="AP158" s="118" t="str">
        <f>IF(AP157="","",VLOOKUP(AP157,シフト記号表!$C$6:$L$47,10,FALSE))</f>
        <v/>
      </c>
      <c r="AQ158" s="119" t="str">
        <f>IF(AQ157="","",VLOOKUP(AQ157,シフト記号表!$C$6:$L$47,10,FALSE))</f>
        <v/>
      </c>
      <c r="AR158" s="117" t="str">
        <f>IF(AR157="","",VLOOKUP(AR157,シフト記号表!$C$6:$L$47,10,FALSE))</f>
        <v/>
      </c>
      <c r="AS158" s="118" t="str">
        <f>IF(AS157="","",VLOOKUP(AS157,シフト記号表!$C$6:$L$47,10,FALSE))</f>
        <v/>
      </c>
      <c r="AT158" s="118" t="str">
        <f>IF(AT157="","",VLOOKUP(AT157,シフト記号表!$C$6:$L$47,10,FALSE))</f>
        <v/>
      </c>
      <c r="AU158" s="118" t="str">
        <f>IF(AU157="","",VLOOKUP(AU157,シフト記号表!$C$6:$L$47,10,FALSE))</f>
        <v/>
      </c>
      <c r="AV158" s="118" t="str">
        <f>IF(AV157="","",VLOOKUP(AV157,シフト記号表!$C$6:$L$47,10,FALSE))</f>
        <v/>
      </c>
      <c r="AW158" s="118" t="str">
        <f>IF(AW157="","",VLOOKUP(AW157,シフト記号表!$C$6:$L$47,10,FALSE))</f>
        <v/>
      </c>
      <c r="AX158" s="119" t="str">
        <f>IF(AX157="","",VLOOKUP(AX157,シフト記号表!$C$6:$L$47,10,FALSE))</f>
        <v/>
      </c>
      <c r="AY158" s="117" t="str">
        <f>IF(AY157="","",VLOOKUP(AY157,シフト記号表!$C$6:$L$47,10,FALSE))</f>
        <v/>
      </c>
      <c r="AZ158" s="118" t="str">
        <f>IF(AZ157="","",VLOOKUP(AZ157,シフト記号表!$C$6:$L$47,10,FALSE))</f>
        <v/>
      </c>
      <c r="BA158" s="118"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73</v>
      </c>
      <c r="C159" s="213"/>
      <c r="D159" s="214"/>
      <c r="E159" s="112"/>
      <c r="F159" s="113"/>
      <c r="G159" s="112"/>
      <c r="H159" s="113"/>
      <c r="I159" s="217"/>
      <c r="J159" s="218"/>
      <c r="K159" s="221"/>
      <c r="L159" s="222"/>
      <c r="M159" s="222"/>
      <c r="N159" s="214"/>
      <c r="O159" s="195"/>
      <c r="P159" s="196"/>
      <c r="Q159" s="196"/>
      <c r="R159" s="196"/>
      <c r="S159" s="197"/>
      <c r="T159" s="130"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198"/>
      <c r="BC159" s="199"/>
      <c r="BD159" s="200"/>
      <c r="BE159" s="201"/>
      <c r="BF159" s="202"/>
      <c r="BG159" s="203"/>
      <c r="BH159" s="203"/>
      <c r="BI159" s="203"/>
      <c r="BJ159" s="204"/>
    </row>
    <row r="160" spans="2:62" ht="20.25" customHeight="1" x14ac:dyDescent="0.4">
      <c r="B160" s="212"/>
      <c r="C160" s="263"/>
      <c r="D160" s="264"/>
      <c r="E160" s="141"/>
      <c r="F160" s="142">
        <f>C159</f>
        <v>0</v>
      </c>
      <c r="G160" s="141"/>
      <c r="H160" s="142">
        <f>I159</f>
        <v>0</v>
      </c>
      <c r="I160" s="265"/>
      <c r="J160" s="266"/>
      <c r="K160" s="267"/>
      <c r="L160" s="268"/>
      <c r="M160" s="268"/>
      <c r="N160" s="264"/>
      <c r="O160" s="195"/>
      <c r="P160" s="196"/>
      <c r="Q160" s="196"/>
      <c r="R160" s="196"/>
      <c r="S160" s="197"/>
      <c r="T160" s="131" t="s">
        <v>124</v>
      </c>
      <c r="U160" s="95"/>
      <c r="V160" s="132"/>
      <c r="W160" s="117" t="str">
        <f>IF(W159="","",VLOOKUP(W159,シフト記号表!$C$6:$L$47,10,FALSE))</f>
        <v/>
      </c>
      <c r="X160" s="118" t="str">
        <f>IF(X159="","",VLOOKUP(X159,シフト記号表!$C$6:$L$47,10,FALSE))</f>
        <v/>
      </c>
      <c r="Y160" s="118" t="str">
        <f>IF(Y159="","",VLOOKUP(Y159,シフト記号表!$C$6:$L$47,10,FALSE))</f>
        <v/>
      </c>
      <c r="Z160" s="118" t="str">
        <f>IF(Z159="","",VLOOKUP(Z159,シフト記号表!$C$6:$L$47,10,FALSE))</f>
        <v/>
      </c>
      <c r="AA160" s="118" t="str">
        <f>IF(AA159="","",VLOOKUP(AA159,シフト記号表!$C$6:$L$47,10,FALSE))</f>
        <v/>
      </c>
      <c r="AB160" s="118" t="str">
        <f>IF(AB159="","",VLOOKUP(AB159,シフト記号表!$C$6:$L$47,10,FALSE))</f>
        <v/>
      </c>
      <c r="AC160" s="119" t="str">
        <f>IF(AC159="","",VLOOKUP(AC159,シフト記号表!$C$6:$L$47,10,FALSE))</f>
        <v/>
      </c>
      <c r="AD160" s="117" t="str">
        <f>IF(AD159="","",VLOOKUP(AD159,シフト記号表!$C$6:$L$47,10,FALSE))</f>
        <v/>
      </c>
      <c r="AE160" s="118" t="str">
        <f>IF(AE159="","",VLOOKUP(AE159,シフト記号表!$C$6:$L$47,10,FALSE))</f>
        <v/>
      </c>
      <c r="AF160" s="118" t="str">
        <f>IF(AF159="","",VLOOKUP(AF159,シフト記号表!$C$6:$L$47,10,FALSE))</f>
        <v/>
      </c>
      <c r="AG160" s="118" t="str">
        <f>IF(AG159="","",VLOOKUP(AG159,シフト記号表!$C$6:$L$47,10,FALSE))</f>
        <v/>
      </c>
      <c r="AH160" s="118" t="str">
        <f>IF(AH159="","",VLOOKUP(AH159,シフト記号表!$C$6:$L$47,10,FALSE))</f>
        <v/>
      </c>
      <c r="AI160" s="118" t="str">
        <f>IF(AI159="","",VLOOKUP(AI159,シフト記号表!$C$6:$L$47,10,FALSE))</f>
        <v/>
      </c>
      <c r="AJ160" s="119" t="str">
        <f>IF(AJ159="","",VLOOKUP(AJ159,シフト記号表!$C$6:$L$47,10,FALSE))</f>
        <v/>
      </c>
      <c r="AK160" s="117" t="str">
        <f>IF(AK159="","",VLOOKUP(AK159,シフト記号表!$C$6:$L$47,10,FALSE))</f>
        <v/>
      </c>
      <c r="AL160" s="118" t="str">
        <f>IF(AL159="","",VLOOKUP(AL159,シフト記号表!$C$6:$L$47,10,FALSE))</f>
        <v/>
      </c>
      <c r="AM160" s="118" t="str">
        <f>IF(AM159="","",VLOOKUP(AM159,シフト記号表!$C$6:$L$47,10,FALSE))</f>
        <v/>
      </c>
      <c r="AN160" s="118" t="str">
        <f>IF(AN159="","",VLOOKUP(AN159,シフト記号表!$C$6:$L$47,10,FALSE))</f>
        <v/>
      </c>
      <c r="AO160" s="118" t="str">
        <f>IF(AO159="","",VLOOKUP(AO159,シフト記号表!$C$6:$L$47,10,FALSE))</f>
        <v/>
      </c>
      <c r="AP160" s="118" t="str">
        <f>IF(AP159="","",VLOOKUP(AP159,シフト記号表!$C$6:$L$47,10,FALSE))</f>
        <v/>
      </c>
      <c r="AQ160" s="119" t="str">
        <f>IF(AQ159="","",VLOOKUP(AQ159,シフト記号表!$C$6:$L$47,10,FALSE))</f>
        <v/>
      </c>
      <c r="AR160" s="117" t="str">
        <f>IF(AR159="","",VLOOKUP(AR159,シフト記号表!$C$6:$L$47,10,FALSE))</f>
        <v/>
      </c>
      <c r="AS160" s="118" t="str">
        <f>IF(AS159="","",VLOOKUP(AS159,シフト記号表!$C$6:$L$47,10,FALSE))</f>
        <v/>
      </c>
      <c r="AT160" s="118" t="str">
        <f>IF(AT159="","",VLOOKUP(AT159,シフト記号表!$C$6:$L$47,10,FALSE))</f>
        <v/>
      </c>
      <c r="AU160" s="118" t="str">
        <f>IF(AU159="","",VLOOKUP(AU159,シフト記号表!$C$6:$L$47,10,FALSE))</f>
        <v/>
      </c>
      <c r="AV160" s="118" t="str">
        <f>IF(AV159="","",VLOOKUP(AV159,シフト記号表!$C$6:$L$47,10,FALSE))</f>
        <v/>
      </c>
      <c r="AW160" s="118" t="str">
        <f>IF(AW159="","",VLOOKUP(AW159,シフト記号表!$C$6:$L$47,10,FALSE))</f>
        <v/>
      </c>
      <c r="AX160" s="119" t="str">
        <f>IF(AX159="","",VLOOKUP(AX159,シフト記号表!$C$6:$L$47,10,FALSE))</f>
        <v/>
      </c>
      <c r="AY160" s="117" t="str">
        <f>IF(AY159="","",VLOOKUP(AY159,シフト記号表!$C$6:$L$47,10,FALSE))</f>
        <v/>
      </c>
      <c r="AZ160" s="118" t="str">
        <f>IF(AZ159="","",VLOOKUP(AZ159,シフト記号表!$C$6:$L$47,10,FALSE))</f>
        <v/>
      </c>
      <c r="BA160" s="118"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74</v>
      </c>
      <c r="C161" s="213"/>
      <c r="D161" s="214"/>
      <c r="E161" s="112"/>
      <c r="F161" s="113"/>
      <c r="G161" s="112"/>
      <c r="H161" s="113"/>
      <c r="I161" s="217"/>
      <c r="J161" s="218"/>
      <c r="K161" s="221"/>
      <c r="L161" s="222"/>
      <c r="M161" s="222"/>
      <c r="N161" s="214"/>
      <c r="O161" s="195"/>
      <c r="P161" s="196"/>
      <c r="Q161" s="196"/>
      <c r="R161" s="196"/>
      <c r="S161" s="197"/>
      <c r="T161" s="130"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198"/>
      <c r="BC161" s="199"/>
      <c r="BD161" s="200"/>
      <c r="BE161" s="201"/>
      <c r="BF161" s="202"/>
      <c r="BG161" s="203"/>
      <c r="BH161" s="203"/>
      <c r="BI161" s="203"/>
      <c r="BJ161" s="204"/>
    </row>
    <row r="162" spans="2:62" ht="20.25" customHeight="1" x14ac:dyDescent="0.4">
      <c r="B162" s="212"/>
      <c r="C162" s="263"/>
      <c r="D162" s="264"/>
      <c r="E162" s="141"/>
      <c r="F162" s="142">
        <f>C161</f>
        <v>0</v>
      </c>
      <c r="G162" s="141"/>
      <c r="H162" s="142">
        <f>I161</f>
        <v>0</v>
      </c>
      <c r="I162" s="265"/>
      <c r="J162" s="266"/>
      <c r="K162" s="267"/>
      <c r="L162" s="268"/>
      <c r="M162" s="268"/>
      <c r="N162" s="264"/>
      <c r="O162" s="195"/>
      <c r="P162" s="196"/>
      <c r="Q162" s="196"/>
      <c r="R162" s="196"/>
      <c r="S162" s="197"/>
      <c r="T162" s="131" t="s">
        <v>124</v>
      </c>
      <c r="U162" s="95"/>
      <c r="V162" s="132"/>
      <c r="W162" s="117" t="str">
        <f>IF(W161="","",VLOOKUP(W161,シフト記号表!$C$6:$L$47,10,FALSE))</f>
        <v/>
      </c>
      <c r="X162" s="118" t="str">
        <f>IF(X161="","",VLOOKUP(X161,シフト記号表!$C$6:$L$47,10,FALSE))</f>
        <v/>
      </c>
      <c r="Y162" s="118" t="str">
        <f>IF(Y161="","",VLOOKUP(Y161,シフト記号表!$C$6:$L$47,10,FALSE))</f>
        <v/>
      </c>
      <c r="Z162" s="118" t="str">
        <f>IF(Z161="","",VLOOKUP(Z161,シフト記号表!$C$6:$L$47,10,FALSE))</f>
        <v/>
      </c>
      <c r="AA162" s="118" t="str">
        <f>IF(AA161="","",VLOOKUP(AA161,シフト記号表!$C$6:$L$47,10,FALSE))</f>
        <v/>
      </c>
      <c r="AB162" s="118" t="str">
        <f>IF(AB161="","",VLOOKUP(AB161,シフト記号表!$C$6:$L$47,10,FALSE))</f>
        <v/>
      </c>
      <c r="AC162" s="119" t="str">
        <f>IF(AC161="","",VLOOKUP(AC161,シフト記号表!$C$6:$L$47,10,FALSE))</f>
        <v/>
      </c>
      <c r="AD162" s="117" t="str">
        <f>IF(AD161="","",VLOOKUP(AD161,シフト記号表!$C$6:$L$47,10,FALSE))</f>
        <v/>
      </c>
      <c r="AE162" s="118" t="str">
        <f>IF(AE161="","",VLOOKUP(AE161,シフト記号表!$C$6:$L$47,10,FALSE))</f>
        <v/>
      </c>
      <c r="AF162" s="118" t="str">
        <f>IF(AF161="","",VLOOKUP(AF161,シフト記号表!$C$6:$L$47,10,FALSE))</f>
        <v/>
      </c>
      <c r="AG162" s="118" t="str">
        <f>IF(AG161="","",VLOOKUP(AG161,シフト記号表!$C$6:$L$47,10,FALSE))</f>
        <v/>
      </c>
      <c r="AH162" s="118" t="str">
        <f>IF(AH161="","",VLOOKUP(AH161,シフト記号表!$C$6:$L$47,10,FALSE))</f>
        <v/>
      </c>
      <c r="AI162" s="118" t="str">
        <f>IF(AI161="","",VLOOKUP(AI161,シフト記号表!$C$6:$L$47,10,FALSE))</f>
        <v/>
      </c>
      <c r="AJ162" s="119" t="str">
        <f>IF(AJ161="","",VLOOKUP(AJ161,シフト記号表!$C$6:$L$47,10,FALSE))</f>
        <v/>
      </c>
      <c r="AK162" s="117" t="str">
        <f>IF(AK161="","",VLOOKUP(AK161,シフト記号表!$C$6:$L$47,10,FALSE))</f>
        <v/>
      </c>
      <c r="AL162" s="118" t="str">
        <f>IF(AL161="","",VLOOKUP(AL161,シフト記号表!$C$6:$L$47,10,FALSE))</f>
        <v/>
      </c>
      <c r="AM162" s="118" t="str">
        <f>IF(AM161="","",VLOOKUP(AM161,シフト記号表!$C$6:$L$47,10,FALSE))</f>
        <v/>
      </c>
      <c r="AN162" s="118" t="str">
        <f>IF(AN161="","",VLOOKUP(AN161,シフト記号表!$C$6:$L$47,10,FALSE))</f>
        <v/>
      </c>
      <c r="AO162" s="118" t="str">
        <f>IF(AO161="","",VLOOKUP(AO161,シフト記号表!$C$6:$L$47,10,FALSE))</f>
        <v/>
      </c>
      <c r="AP162" s="118" t="str">
        <f>IF(AP161="","",VLOOKUP(AP161,シフト記号表!$C$6:$L$47,10,FALSE))</f>
        <v/>
      </c>
      <c r="AQ162" s="119" t="str">
        <f>IF(AQ161="","",VLOOKUP(AQ161,シフト記号表!$C$6:$L$47,10,FALSE))</f>
        <v/>
      </c>
      <c r="AR162" s="117" t="str">
        <f>IF(AR161="","",VLOOKUP(AR161,シフト記号表!$C$6:$L$47,10,FALSE))</f>
        <v/>
      </c>
      <c r="AS162" s="118" t="str">
        <f>IF(AS161="","",VLOOKUP(AS161,シフト記号表!$C$6:$L$47,10,FALSE))</f>
        <v/>
      </c>
      <c r="AT162" s="118" t="str">
        <f>IF(AT161="","",VLOOKUP(AT161,シフト記号表!$C$6:$L$47,10,FALSE))</f>
        <v/>
      </c>
      <c r="AU162" s="118" t="str">
        <f>IF(AU161="","",VLOOKUP(AU161,シフト記号表!$C$6:$L$47,10,FALSE))</f>
        <v/>
      </c>
      <c r="AV162" s="118" t="str">
        <f>IF(AV161="","",VLOOKUP(AV161,シフト記号表!$C$6:$L$47,10,FALSE))</f>
        <v/>
      </c>
      <c r="AW162" s="118" t="str">
        <f>IF(AW161="","",VLOOKUP(AW161,シフト記号表!$C$6:$L$47,10,FALSE))</f>
        <v/>
      </c>
      <c r="AX162" s="119" t="str">
        <f>IF(AX161="","",VLOOKUP(AX161,シフト記号表!$C$6:$L$47,10,FALSE))</f>
        <v/>
      </c>
      <c r="AY162" s="117" t="str">
        <f>IF(AY161="","",VLOOKUP(AY161,シフト記号表!$C$6:$L$47,10,FALSE))</f>
        <v/>
      </c>
      <c r="AZ162" s="118" t="str">
        <f>IF(AZ161="","",VLOOKUP(AZ161,シフト記号表!$C$6:$L$47,10,FALSE))</f>
        <v/>
      </c>
      <c r="BA162" s="118"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75</v>
      </c>
      <c r="C163" s="213"/>
      <c r="D163" s="214"/>
      <c r="E163" s="112"/>
      <c r="F163" s="113"/>
      <c r="G163" s="112"/>
      <c r="H163" s="113"/>
      <c r="I163" s="217"/>
      <c r="J163" s="218"/>
      <c r="K163" s="221"/>
      <c r="L163" s="222"/>
      <c r="M163" s="222"/>
      <c r="N163" s="214"/>
      <c r="O163" s="195"/>
      <c r="P163" s="196"/>
      <c r="Q163" s="196"/>
      <c r="R163" s="196"/>
      <c r="S163" s="197"/>
      <c r="T163" s="130" t="s">
        <v>18</v>
      </c>
      <c r="V163" s="94"/>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198"/>
      <c r="BC163" s="199"/>
      <c r="BD163" s="200"/>
      <c r="BE163" s="201"/>
      <c r="BF163" s="202"/>
      <c r="BG163" s="203"/>
      <c r="BH163" s="203"/>
      <c r="BI163" s="203"/>
      <c r="BJ163" s="204"/>
    </row>
    <row r="164" spans="2:62" ht="20.25" customHeight="1" x14ac:dyDescent="0.4">
      <c r="B164" s="212"/>
      <c r="C164" s="263"/>
      <c r="D164" s="264"/>
      <c r="E164" s="141"/>
      <c r="F164" s="142">
        <f>C163</f>
        <v>0</v>
      </c>
      <c r="G164" s="141"/>
      <c r="H164" s="142">
        <f>I163</f>
        <v>0</v>
      </c>
      <c r="I164" s="265"/>
      <c r="J164" s="266"/>
      <c r="K164" s="267"/>
      <c r="L164" s="268"/>
      <c r="M164" s="268"/>
      <c r="N164" s="264"/>
      <c r="O164" s="195"/>
      <c r="P164" s="196"/>
      <c r="Q164" s="196"/>
      <c r="R164" s="196"/>
      <c r="S164" s="197"/>
      <c r="T164" s="131" t="s">
        <v>124</v>
      </c>
      <c r="U164" s="95"/>
      <c r="V164" s="132"/>
      <c r="W164" s="117" t="str">
        <f>IF(W163="","",VLOOKUP(W163,シフト記号表!$C$6:$L$47,10,FALSE))</f>
        <v/>
      </c>
      <c r="X164" s="118" t="str">
        <f>IF(X163="","",VLOOKUP(X163,シフト記号表!$C$6:$L$47,10,FALSE))</f>
        <v/>
      </c>
      <c r="Y164" s="118" t="str">
        <f>IF(Y163="","",VLOOKUP(Y163,シフト記号表!$C$6:$L$47,10,FALSE))</f>
        <v/>
      </c>
      <c r="Z164" s="118" t="str">
        <f>IF(Z163="","",VLOOKUP(Z163,シフト記号表!$C$6:$L$47,10,FALSE))</f>
        <v/>
      </c>
      <c r="AA164" s="118" t="str">
        <f>IF(AA163="","",VLOOKUP(AA163,シフト記号表!$C$6:$L$47,10,FALSE))</f>
        <v/>
      </c>
      <c r="AB164" s="118" t="str">
        <f>IF(AB163="","",VLOOKUP(AB163,シフト記号表!$C$6:$L$47,10,FALSE))</f>
        <v/>
      </c>
      <c r="AC164" s="119" t="str">
        <f>IF(AC163="","",VLOOKUP(AC163,シフト記号表!$C$6:$L$47,10,FALSE))</f>
        <v/>
      </c>
      <c r="AD164" s="117" t="str">
        <f>IF(AD163="","",VLOOKUP(AD163,シフト記号表!$C$6:$L$47,10,FALSE))</f>
        <v/>
      </c>
      <c r="AE164" s="118" t="str">
        <f>IF(AE163="","",VLOOKUP(AE163,シフト記号表!$C$6:$L$47,10,FALSE))</f>
        <v/>
      </c>
      <c r="AF164" s="118" t="str">
        <f>IF(AF163="","",VLOOKUP(AF163,シフト記号表!$C$6:$L$47,10,FALSE))</f>
        <v/>
      </c>
      <c r="AG164" s="118" t="str">
        <f>IF(AG163="","",VLOOKUP(AG163,シフト記号表!$C$6:$L$47,10,FALSE))</f>
        <v/>
      </c>
      <c r="AH164" s="118" t="str">
        <f>IF(AH163="","",VLOOKUP(AH163,シフト記号表!$C$6:$L$47,10,FALSE))</f>
        <v/>
      </c>
      <c r="AI164" s="118" t="str">
        <f>IF(AI163="","",VLOOKUP(AI163,シフト記号表!$C$6:$L$47,10,FALSE))</f>
        <v/>
      </c>
      <c r="AJ164" s="119" t="str">
        <f>IF(AJ163="","",VLOOKUP(AJ163,シフト記号表!$C$6:$L$47,10,FALSE))</f>
        <v/>
      </c>
      <c r="AK164" s="117" t="str">
        <f>IF(AK163="","",VLOOKUP(AK163,シフト記号表!$C$6:$L$47,10,FALSE))</f>
        <v/>
      </c>
      <c r="AL164" s="118" t="str">
        <f>IF(AL163="","",VLOOKUP(AL163,シフト記号表!$C$6:$L$47,10,FALSE))</f>
        <v/>
      </c>
      <c r="AM164" s="118" t="str">
        <f>IF(AM163="","",VLOOKUP(AM163,シフト記号表!$C$6:$L$47,10,FALSE))</f>
        <v/>
      </c>
      <c r="AN164" s="118" t="str">
        <f>IF(AN163="","",VLOOKUP(AN163,シフト記号表!$C$6:$L$47,10,FALSE))</f>
        <v/>
      </c>
      <c r="AO164" s="118" t="str">
        <f>IF(AO163="","",VLOOKUP(AO163,シフト記号表!$C$6:$L$47,10,FALSE))</f>
        <v/>
      </c>
      <c r="AP164" s="118" t="str">
        <f>IF(AP163="","",VLOOKUP(AP163,シフト記号表!$C$6:$L$47,10,FALSE))</f>
        <v/>
      </c>
      <c r="AQ164" s="119" t="str">
        <f>IF(AQ163="","",VLOOKUP(AQ163,シフト記号表!$C$6:$L$47,10,FALSE))</f>
        <v/>
      </c>
      <c r="AR164" s="117" t="str">
        <f>IF(AR163="","",VLOOKUP(AR163,シフト記号表!$C$6:$L$47,10,FALSE))</f>
        <v/>
      </c>
      <c r="AS164" s="118" t="str">
        <f>IF(AS163="","",VLOOKUP(AS163,シフト記号表!$C$6:$L$47,10,FALSE))</f>
        <v/>
      </c>
      <c r="AT164" s="118" t="str">
        <f>IF(AT163="","",VLOOKUP(AT163,シフト記号表!$C$6:$L$47,10,FALSE))</f>
        <v/>
      </c>
      <c r="AU164" s="118" t="str">
        <f>IF(AU163="","",VLOOKUP(AU163,シフト記号表!$C$6:$L$47,10,FALSE))</f>
        <v/>
      </c>
      <c r="AV164" s="118" t="str">
        <f>IF(AV163="","",VLOOKUP(AV163,シフト記号表!$C$6:$L$47,10,FALSE))</f>
        <v/>
      </c>
      <c r="AW164" s="118" t="str">
        <f>IF(AW163="","",VLOOKUP(AW163,シフト記号表!$C$6:$L$47,10,FALSE))</f>
        <v/>
      </c>
      <c r="AX164" s="119" t="str">
        <f>IF(AX163="","",VLOOKUP(AX163,シフト記号表!$C$6:$L$47,10,FALSE))</f>
        <v/>
      </c>
      <c r="AY164" s="117" t="str">
        <f>IF(AY163="","",VLOOKUP(AY163,シフト記号表!$C$6:$L$47,10,FALSE))</f>
        <v/>
      </c>
      <c r="AZ164" s="118" t="str">
        <f>IF(AZ163="","",VLOOKUP(AZ163,シフト記号表!$C$6:$L$47,10,FALSE))</f>
        <v/>
      </c>
      <c r="BA164" s="118"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76</v>
      </c>
      <c r="C165" s="213"/>
      <c r="D165" s="214"/>
      <c r="E165" s="112"/>
      <c r="F165" s="113"/>
      <c r="G165" s="112"/>
      <c r="H165" s="113"/>
      <c r="I165" s="217"/>
      <c r="J165" s="218"/>
      <c r="K165" s="221"/>
      <c r="L165" s="222"/>
      <c r="M165" s="222"/>
      <c r="N165" s="214"/>
      <c r="O165" s="195"/>
      <c r="P165" s="196"/>
      <c r="Q165" s="196"/>
      <c r="R165" s="196"/>
      <c r="S165" s="197"/>
      <c r="T165" s="130"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198"/>
      <c r="BC165" s="199"/>
      <c r="BD165" s="200"/>
      <c r="BE165" s="201"/>
      <c r="BF165" s="202"/>
      <c r="BG165" s="203"/>
      <c r="BH165" s="203"/>
      <c r="BI165" s="203"/>
      <c r="BJ165" s="204"/>
    </row>
    <row r="166" spans="2:62" ht="20.25" customHeight="1" x14ac:dyDescent="0.4">
      <c r="B166" s="212"/>
      <c r="C166" s="263"/>
      <c r="D166" s="264"/>
      <c r="E166" s="141"/>
      <c r="F166" s="142">
        <f>C165</f>
        <v>0</v>
      </c>
      <c r="G166" s="141"/>
      <c r="H166" s="142">
        <f>I165</f>
        <v>0</v>
      </c>
      <c r="I166" s="265"/>
      <c r="J166" s="266"/>
      <c r="K166" s="267"/>
      <c r="L166" s="268"/>
      <c r="M166" s="268"/>
      <c r="N166" s="264"/>
      <c r="O166" s="195"/>
      <c r="P166" s="196"/>
      <c r="Q166" s="196"/>
      <c r="R166" s="196"/>
      <c r="S166" s="197"/>
      <c r="T166" s="131" t="s">
        <v>124</v>
      </c>
      <c r="U166" s="95"/>
      <c r="V166" s="132"/>
      <c r="W166" s="117" t="str">
        <f>IF(W165="","",VLOOKUP(W165,シフト記号表!$C$6:$L$47,10,FALSE))</f>
        <v/>
      </c>
      <c r="X166" s="118" t="str">
        <f>IF(X165="","",VLOOKUP(X165,シフト記号表!$C$6:$L$47,10,FALSE))</f>
        <v/>
      </c>
      <c r="Y166" s="118" t="str">
        <f>IF(Y165="","",VLOOKUP(Y165,シフト記号表!$C$6:$L$47,10,FALSE))</f>
        <v/>
      </c>
      <c r="Z166" s="118" t="str">
        <f>IF(Z165="","",VLOOKUP(Z165,シフト記号表!$C$6:$L$47,10,FALSE))</f>
        <v/>
      </c>
      <c r="AA166" s="118" t="str">
        <f>IF(AA165="","",VLOOKUP(AA165,シフト記号表!$C$6:$L$47,10,FALSE))</f>
        <v/>
      </c>
      <c r="AB166" s="118" t="str">
        <f>IF(AB165="","",VLOOKUP(AB165,シフト記号表!$C$6:$L$47,10,FALSE))</f>
        <v/>
      </c>
      <c r="AC166" s="119" t="str">
        <f>IF(AC165="","",VLOOKUP(AC165,シフト記号表!$C$6:$L$47,10,FALSE))</f>
        <v/>
      </c>
      <c r="AD166" s="117" t="str">
        <f>IF(AD165="","",VLOOKUP(AD165,シフト記号表!$C$6:$L$47,10,FALSE))</f>
        <v/>
      </c>
      <c r="AE166" s="118" t="str">
        <f>IF(AE165="","",VLOOKUP(AE165,シフト記号表!$C$6:$L$47,10,FALSE))</f>
        <v/>
      </c>
      <c r="AF166" s="118" t="str">
        <f>IF(AF165="","",VLOOKUP(AF165,シフト記号表!$C$6:$L$47,10,FALSE))</f>
        <v/>
      </c>
      <c r="AG166" s="118" t="str">
        <f>IF(AG165="","",VLOOKUP(AG165,シフト記号表!$C$6:$L$47,10,FALSE))</f>
        <v/>
      </c>
      <c r="AH166" s="118" t="str">
        <f>IF(AH165="","",VLOOKUP(AH165,シフト記号表!$C$6:$L$47,10,FALSE))</f>
        <v/>
      </c>
      <c r="AI166" s="118" t="str">
        <f>IF(AI165="","",VLOOKUP(AI165,シフト記号表!$C$6:$L$47,10,FALSE))</f>
        <v/>
      </c>
      <c r="AJ166" s="119" t="str">
        <f>IF(AJ165="","",VLOOKUP(AJ165,シフト記号表!$C$6:$L$47,10,FALSE))</f>
        <v/>
      </c>
      <c r="AK166" s="117" t="str">
        <f>IF(AK165="","",VLOOKUP(AK165,シフト記号表!$C$6:$L$47,10,FALSE))</f>
        <v/>
      </c>
      <c r="AL166" s="118" t="str">
        <f>IF(AL165="","",VLOOKUP(AL165,シフト記号表!$C$6:$L$47,10,FALSE))</f>
        <v/>
      </c>
      <c r="AM166" s="118" t="str">
        <f>IF(AM165="","",VLOOKUP(AM165,シフト記号表!$C$6:$L$47,10,FALSE))</f>
        <v/>
      </c>
      <c r="AN166" s="118" t="str">
        <f>IF(AN165="","",VLOOKUP(AN165,シフト記号表!$C$6:$L$47,10,FALSE))</f>
        <v/>
      </c>
      <c r="AO166" s="118" t="str">
        <f>IF(AO165="","",VLOOKUP(AO165,シフト記号表!$C$6:$L$47,10,FALSE))</f>
        <v/>
      </c>
      <c r="AP166" s="118" t="str">
        <f>IF(AP165="","",VLOOKUP(AP165,シフト記号表!$C$6:$L$47,10,FALSE))</f>
        <v/>
      </c>
      <c r="AQ166" s="119" t="str">
        <f>IF(AQ165="","",VLOOKUP(AQ165,シフト記号表!$C$6:$L$47,10,FALSE))</f>
        <v/>
      </c>
      <c r="AR166" s="117" t="str">
        <f>IF(AR165="","",VLOOKUP(AR165,シフト記号表!$C$6:$L$47,10,FALSE))</f>
        <v/>
      </c>
      <c r="AS166" s="118" t="str">
        <f>IF(AS165="","",VLOOKUP(AS165,シフト記号表!$C$6:$L$47,10,FALSE))</f>
        <v/>
      </c>
      <c r="AT166" s="118" t="str">
        <f>IF(AT165="","",VLOOKUP(AT165,シフト記号表!$C$6:$L$47,10,FALSE))</f>
        <v/>
      </c>
      <c r="AU166" s="118" t="str">
        <f>IF(AU165="","",VLOOKUP(AU165,シフト記号表!$C$6:$L$47,10,FALSE))</f>
        <v/>
      </c>
      <c r="AV166" s="118" t="str">
        <f>IF(AV165="","",VLOOKUP(AV165,シフト記号表!$C$6:$L$47,10,FALSE))</f>
        <v/>
      </c>
      <c r="AW166" s="118" t="str">
        <f>IF(AW165="","",VLOOKUP(AW165,シフト記号表!$C$6:$L$47,10,FALSE))</f>
        <v/>
      </c>
      <c r="AX166" s="119" t="str">
        <f>IF(AX165="","",VLOOKUP(AX165,シフト記号表!$C$6:$L$47,10,FALSE))</f>
        <v/>
      </c>
      <c r="AY166" s="117" t="str">
        <f>IF(AY165="","",VLOOKUP(AY165,シフト記号表!$C$6:$L$47,10,FALSE))</f>
        <v/>
      </c>
      <c r="AZ166" s="118" t="str">
        <f>IF(AZ165="","",VLOOKUP(AZ165,シフト記号表!$C$6:$L$47,10,FALSE))</f>
        <v/>
      </c>
      <c r="BA166" s="118"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77</v>
      </c>
      <c r="C167" s="213"/>
      <c r="D167" s="214"/>
      <c r="E167" s="112"/>
      <c r="F167" s="113"/>
      <c r="G167" s="112"/>
      <c r="H167" s="113"/>
      <c r="I167" s="217"/>
      <c r="J167" s="218"/>
      <c r="K167" s="221"/>
      <c r="L167" s="222"/>
      <c r="M167" s="222"/>
      <c r="N167" s="214"/>
      <c r="O167" s="195"/>
      <c r="P167" s="196"/>
      <c r="Q167" s="196"/>
      <c r="R167" s="196"/>
      <c r="S167" s="197"/>
      <c r="T167" s="130"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198"/>
      <c r="BC167" s="199"/>
      <c r="BD167" s="200"/>
      <c r="BE167" s="201"/>
      <c r="BF167" s="202"/>
      <c r="BG167" s="203"/>
      <c r="BH167" s="203"/>
      <c r="BI167" s="203"/>
      <c r="BJ167" s="204"/>
    </row>
    <row r="168" spans="2:62" ht="20.25" customHeight="1" x14ac:dyDescent="0.4">
      <c r="B168" s="212"/>
      <c r="C168" s="263"/>
      <c r="D168" s="264"/>
      <c r="E168" s="141"/>
      <c r="F168" s="142">
        <f>C167</f>
        <v>0</v>
      </c>
      <c r="G168" s="141"/>
      <c r="H168" s="142">
        <f>I167</f>
        <v>0</v>
      </c>
      <c r="I168" s="265"/>
      <c r="J168" s="266"/>
      <c r="K168" s="267"/>
      <c r="L168" s="268"/>
      <c r="M168" s="268"/>
      <c r="N168" s="264"/>
      <c r="O168" s="195"/>
      <c r="P168" s="196"/>
      <c r="Q168" s="196"/>
      <c r="R168" s="196"/>
      <c r="S168" s="197"/>
      <c r="T168" s="131" t="s">
        <v>124</v>
      </c>
      <c r="U168" s="95"/>
      <c r="V168" s="132"/>
      <c r="W168" s="117" t="str">
        <f>IF(W167="","",VLOOKUP(W167,シフト記号表!$C$6:$L$47,10,FALSE))</f>
        <v/>
      </c>
      <c r="X168" s="118" t="str">
        <f>IF(X167="","",VLOOKUP(X167,シフト記号表!$C$6:$L$47,10,FALSE))</f>
        <v/>
      </c>
      <c r="Y168" s="118" t="str">
        <f>IF(Y167="","",VLOOKUP(Y167,シフト記号表!$C$6:$L$47,10,FALSE))</f>
        <v/>
      </c>
      <c r="Z168" s="118" t="str">
        <f>IF(Z167="","",VLOOKUP(Z167,シフト記号表!$C$6:$L$47,10,FALSE))</f>
        <v/>
      </c>
      <c r="AA168" s="118" t="str">
        <f>IF(AA167="","",VLOOKUP(AA167,シフト記号表!$C$6:$L$47,10,FALSE))</f>
        <v/>
      </c>
      <c r="AB168" s="118" t="str">
        <f>IF(AB167="","",VLOOKUP(AB167,シフト記号表!$C$6:$L$47,10,FALSE))</f>
        <v/>
      </c>
      <c r="AC168" s="119" t="str">
        <f>IF(AC167="","",VLOOKUP(AC167,シフト記号表!$C$6:$L$47,10,FALSE))</f>
        <v/>
      </c>
      <c r="AD168" s="117" t="str">
        <f>IF(AD167="","",VLOOKUP(AD167,シフト記号表!$C$6:$L$47,10,FALSE))</f>
        <v/>
      </c>
      <c r="AE168" s="118" t="str">
        <f>IF(AE167="","",VLOOKUP(AE167,シフト記号表!$C$6:$L$47,10,FALSE))</f>
        <v/>
      </c>
      <c r="AF168" s="118" t="str">
        <f>IF(AF167="","",VLOOKUP(AF167,シフト記号表!$C$6:$L$47,10,FALSE))</f>
        <v/>
      </c>
      <c r="AG168" s="118" t="str">
        <f>IF(AG167="","",VLOOKUP(AG167,シフト記号表!$C$6:$L$47,10,FALSE))</f>
        <v/>
      </c>
      <c r="AH168" s="118" t="str">
        <f>IF(AH167="","",VLOOKUP(AH167,シフト記号表!$C$6:$L$47,10,FALSE))</f>
        <v/>
      </c>
      <c r="AI168" s="118" t="str">
        <f>IF(AI167="","",VLOOKUP(AI167,シフト記号表!$C$6:$L$47,10,FALSE))</f>
        <v/>
      </c>
      <c r="AJ168" s="119" t="str">
        <f>IF(AJ167="","",VLOOKUP(AJ167,シフト記号表!$C$6:$L$47,10,FALSE))</f>
        <v/>
      </c>
      <c r="AK168" s="117" t="str">
        <f>IF(AK167="","",VLOOKUP(AK167,シフト記号表!$C$6:$L$47,10,FALSE))</f>
        <v/>
      </c>
      <c r="AL168" s="118" t="str">
        <f>IF(AL167="","",VLOOKUP(AL167,シフト記号表!$C$6:$L$47,10,FALSE))</f>
        <v/>
      </c>
      <c r="AM168" s="118" t="str">
        <f>IF(AM167="","",VLOOKUP(AM167,シフト記号表!$C$6:$L$47,10,FALSE))</f>
        <v/>
      </c>
      <c r="AN168" s="118" t="str">
        <f>IF(AN167="","",VLOOKUP(AN167,シフト記号表!$C$6:$L$47,10,FALSE))</f>
        <v/>
      </c>
      <c r="AO168" s="118" t="str">
        <f>IF(AO167="","",VLOOKUP(AO167,シフト記号表!$C$6:$L$47,10,FALSE))</f>
        <v/>
      </c>
      <c r="AP168" s="118" t="str">
        <f>IF(AP167="","",VLOOKUP(AP167,シフト記号表!$C$6:$L$47,10,FALSE))</f>
        <v/>
      </c>
      <c r="AQ168" s="119" t="str">
        <f>IF(AQ167="","",VLOOKUP(AQ167,シフト記号表!$C$6:$L$47,10,FALSE))</f>
        <v/>
      </c>
      <c r="AR168" s="117" t="str">
        <f>IF(AR167="","",VLOOKUP(AR167,シフト記号表!$C$6:$L$47,10,FALSE))</f>
        <v/>
      </c>
      <c r="AS168" s="118" t="str">
        <f>IF(AS167="","",VLOOKUP(AS167,シフト記号表!$C$6:$L$47,10,FALSE))</f>
        <v/>
      </c>
      <c r="AT168" s="118" t="str">
        <f>IF(AT167="","",VLOOKUP(AT167,シフト記号表!$C$6:$L$47,10,FALSE))</f>
        <v/>
      </c>
      <c r="AU168" s="118" t="str">
        <f>IF(AU167="","",VLOOKUP(AU167,シフト記号表!$C$6:$L$47,10,FALSE))</f>
        <v/>
      </c>
      <c r="AV168" s="118" t="str">
        <f>IF(AV167="","",VLOOKUP(AV167,シフト記号表!$C$6:$L$47,10,FALSE))</f>
        <v/>
      </c>
      <c r="AW168" s="118" t="str">
        <f>IF(AW167="","",VLOOKUP(AW167,シフト記号表!$C$6:$L$47,10,FALSE))</f>
        <v/>
      </c>
      <c r="AX168" s="119" t="str">
        <f>IF(AX167="","",VLOOKUP(AX167,シフト記号表!$C$6:$L$47,10,FALSE))</f>
        <v/>
      </c>
      <c r="AY168" s="117" t="str">
        <f>IF(AY167="","",VLOOKUP(AY167,シフト記号表!$C$6:$L$47,10,FALSE))</f>
        <v/>
      </c>
      <c r="AZ168" s="118" t="str">
        <f>IF(AZ167="","",VLOOKUP(AZ167,シフト記号表!$C$6:$L$47,10,FALSE))</f>
        <v/>
      </c>
      <c r="BA168" s="118"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78</v>
      </c>
      <c r="C169" s="213"/>
      <c r="D169" s="214"/>
      <c r="E169" s="112"/>
      <c r="F169" s="113"/>
      <c r="G169" s="112"/>
      <c r="H169" s="113"/>
      <c r="I169" s="217"/>
      <c r="J169" s="218"/>
      <c r="K169" s="221"/>
      <c r="L169" s="222"/>
      <c r="M169" s="222"/>
      <c r="N169" s="214"/>
      <c r="O169" s="195"/>
      <c r="P169" s="196"/>
      <c r="Q169" s="196"/>
      <c r="R169" s="196"/>
      <c r="S169" s="197"/>
      <c r="T169" s="130"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198"/>
      <c r="BC169" s="199"/>
      <c r="BD169" s="200"/>
      <c r="BE169" s="201"/>
      <c r="BF169" s="202"/>
      <c r="BG169" s="203"/>
      <c r="BH169" s="203"/>
      <c r="BI169" s="203"/>
      <c r="BJ169" s="204"/>
    </row>
    <row r="170" spans="2:62" ht="20.25" customHeight="1" x14ac:dyDescent="0.4">
      <c r="B170" s="212"/>
      <c r="C170" s="263"/>
      <c r="D170" s="264"/>
      <c r="E170" s="141"/>
      <c r="F170" s="142">
        <f>C169</f>
        <v>0</v>
      </c>
      <c r="G170" s="141"/>
      <c r="H170" s="142">
        <f>I169</f>
        <v>0</v>
      </c>
      <c r="I170" s="265"/>
      <c r="J170" s="266"/>
      <c r="K170" s="267"/>
      <c r="L170" s="268"/>
      <c r="M170" s="268"/>
      <c r="N170" s="264"/>
      <c r="O170" s="195"/>
      <c r="P170" s="196"/>
      <c r="Q170" s="196"/>
      <c r="R170" s="196"/>
      <c r="S170" s="197"/>
      <c r="T170" s="131" t="s">
        <v>124</v>
      </c>
      <c r="U170" s="95"/>
      <c r="V170" s="132"/>
      <c r="W170" s="117" t="str">
        <f>IF(W169="","",VLOOKUP(W169,シフト記号表!$C$6:$L$47,10,FALSE))</f>
        <v/>
      </c>
      <c r="X170" s="118" t="str">
        <f>IF(X169="","",VLOOKUP(X169,シフト記号表!$C$6:$L$47,10,FALSE))</f>
        <v/>
      </c>
      <c r="Y170" s="118" t="str">
        <f>IF(Y169="","",VLOOKUP(Y169,シフト記号表!$C$6:$L$47,10,FALSE))</f>
        <v/>
      </c>
      <c r="Z170" s="118" t="str">
        <f>IF(Z169="","",VLOOKUP(Z169,シフト記号表!$C$6:$L$47,10,FALSE))</f>
        <v/>
      </c>
      <c r="AA170" s="118" t="str">
        <f>IF(AA169="","",VLOOKUP(AA169,シフト記号表!$C$6:$L$47,10,FALSE))</f>
        <v/>
      </c>
      <c r="AB170" s="118" t="str">
        <f>IF(AB169="","",VLOOKUP(AB169,シフト記号表!$C$6:$L$47,10,FALSE))</f>
        <v/>
      </c>
      <c r="AC170" s="119" t="str">
        <f>IF(AC169="","",VLOOKUP(AC169,シフト記号表!$C$6:$L$47,10,FALSE))</f>
        <v/>
      </c>
      <c r="AD170" s="117" t="str">
        <f>IF(AD169="","",VLOOKUP(AD169,シフト記号表!$C$6:$L$47,10,FALSE))</f>
        <v/>
      </c>
      <c r="AE170" s="118" t="str">
        <f>IF(AE169="","",VLOOKUP(AE169,シフト記号表!$C$6:$L$47,10,FALSE))</f>
        <v/>
      </c>
      <c r="AF170" s="118" t="str">
        <f>IF(AF169="","",VLOOKUP(AF169,シフト記号表!$C$6:$L$47,10,FALSE))</f>
        <v/>
      </c>
      <c r="AG170" s="118" t="str">
        <f>IF(AG169="","",VLOOKUP(AG169,シフト記号表!$C$6:$L$47,10,FALSE))</f>
        <v/>
      </c>
      <c r="AH170" s="118" t="str">
        <f>IF(AH169="","",VLOOKUP(AH169,シフト記号表!$C$6:$L$47,10,FALSE))</f>
        <v/>
      </c>
      <c r="AI170" s="118" t="str">
        <f>IF(AI169="","",VLOOKUP(AI169,シフト記号表!$C$6:$L$47,10,FALSE))</f>
        <v/>
      </c>
      <c r="AJ170" s="119" t="str">
        <f>IF(AJ169="","",VLOOKUP(AJ169,シフト記号表!$C$6:$L$47,10,FALSE))</f>
        <v/>
      </c>
      <c r="AK170" s="117" t="str">
        <f>IF(AK169="","",VLOOKUP(AK169,シフト記号表!$C$6:$L$47,10,FALSE))</f>
        <v/>
      </c>
      <c r="AL170" s="118" t="str">
        <f>IF(AL169="","",VLOOKUP(AL169,シフト記号表!$C$6:$L$47,10,FALSE))</f>
        <v/>
      </c>
      <c r="AM170" s="118" t="str">
        <f>IF(AM169="","",VLOOKUP(AM169,シフト記号表!$C$6:$L$47,10,FALSE))</f>
        <v/>
      </c>
      <c r="AN170" s="118" t="str">
        <f>IF(AN169="","",VLOOKUP(AN169,シフト記号表!$C$6:$L$47,10,FALSE))</f>
        <v/>
      </c>
      <c r="AO170" s="118" t="str">
        <f>IF(AO169="","",VLOOKUP(AO169,シフト記号表!$C$6:$L$47,10,FALSE))</f>
        <v/>
      </c>
      <c r="AP170" s="118" t="str">
        <f>IF(AP169="","",VLOOKUP(AP169,シフト記号表!$C$6:$L$47,10,FALSE))</f>
        <v/>
      </c>
      <c r="AQ170" s="119" t="str">
        <f>IF(AQ169="","",VLOOKUP(AQ169,シフト記号表!$C$6:$L$47,10,FALSE))</f>
        <v/>
      </c>
      <c r="AR170" s="117" t="str">
        <f>IF(AR169="","",VLOOKUP(AR169,シフト記号表!$C$6:$L$47,10,FALSE))</f>
        <v/>
      </c>
      <c r="AS170" s="118" t="str">
        <f>IF(AS169="","",VLOOKUP(AS169,シフト記号表!$C$6:$L$47,10,FALSE))</f>
        <v/>
      </c>
      <c r="AT170" s="118" t="str">
        <f>IF(AT169="","",VLOOKUP(AT169,シフト記号表!$C$6:$L$47,10,FALSE))</f>
        <v/>
      </c>
      <c r="AU170" s="118" t="str">
        <f>IF(AU169="","",VLOOKUP(AU169,シフト記号表!$C$6:$L$47,10,FALSE))</f>
        <v/>
      </c>
      <c r="AV170" s="118" t="str">
        <f>IF(AV169="","",VLOOKUP(AV169,シフト記号表!$C$6:$L$47,10,FALSE))</f>
        <v/>
      </c>
      <c r="AW170" s="118" t="str">
        <f>IF(AW169="","",VLOOKUP(AW169,シフト記号表!$C$6:$L$47,10,FALSE))</f>
        <v/>
      </c>
      <c r="AX170" s="119" t="str">
        <f>IF(AX169="","",VLOOKUP(AX169,シフト記号表!$C$6:$L$47,10,FALSE))</f>
        <v/>
      </c>
      <c r="AY170" s="117" t="str">
        <f>IF(AY169="","",VLOOKUP(AY169,シフト記号表!$C$6:$L$47,10,FALSE))</f>
        <v/>
      </c>
      <c r="AZ170" s="118" t="str">
        <f>IF(AZ169="","",VLOOKUP(AZ169,シフト記号表!$C$6:$L$47,10,FALSE))</f>
        <v/>
      </c>
      <c r="BA170" s="118"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79</v>
      </c>
      <c r="C171" s="213"/>
      <c r="D171" s="214"/>
      <c r="E171" s="112"/>
      <c r="F171" s="113"/>
      <c r="G171" s="112"/>
      <c r="H171" s="113"/>
      <c r="I171" s="217"/>
      <c r="J171" s="218"/>
      <c r="K171" s="221"/>
      <c r="L171" s="222"/>
      <c r="M171" s="222"/>
      <c r="N171" s="214"/>
      <c r="O171" s="195"/>
      <c r="P171" s="196"/>
      <c r="Q171" s="196"/>
      <c r="R171" s="196"/>
      <c r="S171" s="197"/>
      <c r="T171" s="130"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198"/>
      <c r="BC171" s="199"/>
      <c r="BD171" s="200"/>
      <c r="BE171" s="201"/>
      <c r="BF171" s="202"/>
      <c r="BG171" s="203"/>
      <c r="BH171" s="203"/>
      <c r="BI171" s="203"/>
      <c r="BJ171" s="204"/>
    </row>
    <row r="172" spans="2:62" ht="20.25" customHeight="1" x14ac:dyDescent="0.4">
      <c r="B172" s="212"/>
      <c r="C172" s="263"/>
      <c r="D172" s="264"/>
      <c r="E172" s="141"/>
      <c r="F172" s="142">
        <f>C171</f>
        <v>0</v>
      </c>
      <c r="G172" s="141"/>
      <c r="H172" s="142">
        <f>I171</f>
        <v>0</v>
      </c>
      <c r="I172" s="265"/>
      <c r="J172" s="266"/>
      <c r="K172" s="267"/>
      <c r="L172" s="268"/>
      <c r="M172" s="268"/>
      <c r="N172" s="264"/>
      <c r="O172" s="195"/>
      <c r="P172" s="196"/>
      <c r="Q172" s="196"/>
      <c r="R172" s="196"/>
      <c r="S172" s="197"/>
      <c r="T172" s="131" t="s">
        <v>124</v>
      </c>
      <c r="U172" s="95"/>
      <c r="V172" s="132"/>
      <c r="W172" s="117" t="str">
        <f>IF(W171="","",VLOOKUP(W171,シフト記号表!$C$6:$L$47,10,FALSE))</f>
        <v/>
      </c>
      <c r="X172" s="118" t="str">
        <f>IF(X171="","",VLOOKUP(X171,シフト記号表!$C$6:$L$47,10,FALSE))</f>
        <v/>
      </c>
      <c r="Y172" s="118" t="str">
        <f>IF(Y171="","",VLOOKUP(Y171,シフト記号表!$C$6:$L$47,10,FALSE))</f>
        <v/>
      </c>
      <c r="Z172" s="118" t="str">
        <f>IF(Z171="","",VLOOKUP(Z171,シフト記号表!$C$6:$L$47,10,FALSE))</f>
        <v/>
      </c>
      <c r="AA172" s="118" t="str">
        <f>IF(AA171="","",VLOOKUP(AA171,シフト記号表!$C$6:$L$47,10,FALSE))</f>
        <v/>
      </c>
      <c r="AB172" s="118" t="str">
        <f>IF(AB171="","",VLOOKUP(AB171,シフト記号表!$C$6:$L$47,10,FALSE))</f>
        <v/>
      </c>
      <c r="AC172" s="119" t="str">
        <f>IF(AC171="","",VLOOKUP(AC171,シフト記号表!$C$6:$L$47,10,FALSE))</f>
        <v/>
      </c>
      <c r="AD172" s="117" t="str">
        <f>IF(AD171="","",VLOOKUP(AD171,シフト記号表!$C$6:$L$47,10,FALSE))</f>
        <v/>
      </c>
      <c r="AE172" s="118" t="str">
        <f>IF(AE171="","",VLOOKUP(AE171,シフト記号表!$C$6:$L$47,10,FALSE))</f>
        <v/>
      </c>
      <c r="AF172" s="118" t="str">
        <f>IF(AF171="","",VLOOKUP(AF171,シフト記号表!$C$6:$L$47,10,FALSE))</f>
        <v/>
      </c>
      <c r="AG172" s="118" t="str">
        <f>IF(AG171="","",VLOOKUP(AG171,シフト記号表!$C$6:$L$47,10,FALSE))</f>
        <v/>
      </c>
      <c r="AH172" s="118" t="str">
        <f>IF(AH171="","",VLOOKUP(AH171,シフト記号表!$C$6:$L$47,10,FALSE))</f>
        <v/>
      </c>
      <c r="AI172" s="118" t="str">
        <f>IF(AI171="","",VLOOKUP(AI171,シフト記号表!$C$6:$L$47,10,FALSE))</f>
        <v/>
      </c>
      <c r="AJ172" s="119" t="str">
        <f>IF(AJ171="","",VLOOKUP(AJ171,シフト記号表!$C$6:$L$47,10,FALSE))</f>
        <v/>
      </c>
      <c r="AK172" s="117" t="str">
        <f>IF(AK171="","",VLOOKUP(AK171,シフト記号表!$C$6:$L$47,10,FALSE))</f>
        <v/>
      </c>
      <c r="AL172" s="118" t="str">
        <f>IF(AL171="","",VLOOKUP(AL171,シフト記号表!$C$6:$L$47,10,FALSE))</f>
        <v/>
      </c>
      <c r="AM172" s="118" t="str">
        <f>IF(AM171="","",VLOOKUP(AM171,シフト記号表!$C$6:$L$47,10,FALSE))</f>
        <v/>
      </c>
      <c r="AN172" s="118" t="str">
        <f>IF(AN171="","",VLOOKUP(AN171,シフト記号表!$C$6:$L$47,10,FALSE))</f>
        <v/>
      </c>
      <c r="AO172" s="118" t="str">
        <f>IF(AO171="","",VLOOKUP(AO171,シフト記号表!$C$6:$L$47,10,FALSE))</f>
        <v/>
      </c>
      <c r="AP172" s="118" t="str">
        <f>IF(AP171="","",VLOOKUP(AP171,シフト記号表!$C$6:$L$47,10,FALSE))</f>
        <v/>
      </c>
      <c r="AQ172" s="119" t="str">
        <f>IF(AQ171="","",VLOOKUP(AQ171,シフト記号表!$C$6:$L$47,10,FALSE))</f>
        <v/>
      </c>
      <c r="AR172" s="117" t="str">
        <f>IF(AR171="","",VLOOKUP(AR171,シフト記号表!$C$6:$L$47,10,FALSE))</f>
        <v/>
      </c>
      <c r="AS172" s="118" t="str">
        <f>IF(AS171="","",VLOOKUP(AS171,シフト記号表!$C$6:$L$47,10,FALSE))</f>
        <v/>
      </c>
      <c r="AT172" s="118" t="str">
        <f>IF(AT171="","",VLOOKUP(AT171,シフト記号表!$C$6:$L$47,10,FALSE))</f>
        <v/>
      </c>
      <c r="AU172" s="118" t="str">
        <f>IF(AU171="","",VLOOKUP(AU171,シフト記号表!$C$6:$L$47,10,FALSE))</f>
        <v/>
      </c>
      <c r="AV172" s="118" t="str">
        <f>IF(AV171="","",VLOOKUP(AV171,シフト記号表!$C$6:$L$47,10,FALSE))</f>
        <v/>
      </c>
      <c r="AW172" s="118" t="str">
        <f>IF(AW171="","",VLOOKUP(AW171,シフト記号表!$C$6:$L$47,10,FALSE))</f>
        <v/>
      </c>
      <c r="AX172" s="119" t="str">
        <f>IF(AX171="","",VLOOKUP(AX171,シフト記号表!$C$6:$L$47,10,FALSE))</f>
        <v/>
      </c>
      <c r="AY172" s="117" t="str">
        <f>IF(AY171="","",VLOOKUP(AY171,シフト記号表!$C$6:$L$47,10,FALSE))</f>
        <v/>
      </c>
      <c r="AZ172" s="118" t="str">
        <f>IF(AZ171="","",VLOOKUP(AZ171,シフト記号表!$C$6:$L$47,10,FALSE))</f>
        <v/>
      </c>
      <c r="BA172" s="118"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80</v>
      </c>
      <c r="C173" s="213"/>
      <c r="D173" s="214"/>
      <c r="E173" s="112"/>
      <c r="F173" s="113"/>
      <c r="G173" s="112"/>
      <c r="H173" s="113"/>
      <c r="I173" s="217"/>
      <c r="J173" s="218"/>
      <c r="K173" s="221"/>
      <c r="L173" s="222"/>
      <c r="M173" s="222"/>
      <c r="N173" s="214"/>
      <c r="O173" s="195"/>
      <c r="P173" s="196"/>
      <c r="Q173" s="196"/>
      <c r="R173" s="196"/>
      <c r="S173" s="197"/>
      <c r="T173" s="130"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198"/>
      <c r="BC173" s="199"/>
      <c r="BD173" s="200"/>
      <c r="BE173" s="201"/>
      <c r="BF173" s="202"/>
      <c r="BG173" s="203"/>
      <c r="BH173" s="203"/>
      <c r="BI173" s="203"/>
      <c r="BJ173" s="204"/>
    </row>
    <row r="174" spans="2:62" ht="20.25" customHeight="1" x14ac:dyDescent="0.4">
      <c r="B174" s="212"/>
      <c r="C174" s="263"/>
      <c r="D174" s="264"/>
      <c r="E174" s="141"/>
      <c r="F174" s="142">
        <f>C173</f>
        <v>0</v>
      </c>
      <c r="G174" s="141"/>
      <c r="H174" s="142">
        <f>I173</f>
        <v>0</v>
      </c>
      <c r="I174" s="265"/>
      <c r="J174" s="266"/>
      <c r="K174" s="267"/>
      <c r="L174" s="268"/>
      <c r="M174" s="268"/>
      <c r="N174" s="264"/>
      <c r="O174" s="195"/>
      <c r="P174" s="196"/>
      <c r="Q174" s="196"/>
      <c r="R174" s="196"/>
      <c r="S174" s="197"/>
      <c r="T174" s="131" t="s">
        <v>124</v>
      </c>
      <c r="U174" s="95"/>
      <c r="V174" s="132"/>
      <c r="W174" s="117" t="str">
        <f>IF(W173="","",VLOOKUP(W173,シフト記号表!$C$6:$L$47,10,FALSE))</f>
        <v/>
      </c>
      <c r="X174" s="118" t="str">
        <f>IF(X173="","",VLOOKUP(X173,シフト記号表!$C$6:$L$47,10,FALSE))</f>
        <v/>
      </c>
      <c r="Y174" s="118" t="str">
        <f>IF(Y173="","",VLOOKUP(Y173,シフト記号表!$C$6:$L$47,10,FALSE))</f>
        <v/>
      </c>
      <c r="Z174" s="118" t="str">
        <f>IF(Z173="","",VLOOKUP(Z173,シフト記号表!$C$6:$L$47,10,FALSE))</f>
        <v/>
      </c>
      <c r="AA174" s="118" t="str">
        <f>IF(AA173="","",VLOOKUP(AA173,シフト記号表!$C$6:$L$47,10,FALSE))</f>
        <v/>
      </c>
      <c r="AB174" s="118" t="str">
        <f>IF(AB173="","",VLOOKUP(AB173,シフト記号表!$C$6:$L$47,10,FALSE))</f>
        <v/>
      </c>
      <c r="AC174" s="119" t="str">
        <f>IF(AC173="","",VLOOKUP(AC173,シフト記号表!$C$6:$L$47,10,FALSE))</f>
        <v/>
      </c>
      <c r="AD174" s="117" t="str">
        <f>IF(AD173="","",VLOOKUP(AD173,シフト記号表!$C$6:$L$47,10,FALSE))</f>
        <v/>
      </c>
      <c r="AE174" s="118" t="str">
        <f>IF(AE173="","",VLOOKUP(AE173,シフト記号表!$C$6:$L$47,10,FALSE))</f>
        <v/>
      </c>
      <c r="AF174" s="118" t="str">
        <f>IF(AF173="","",VLOOKUP(AF173,シフト記号表!$C$6:$L$47,10,FALSE))</f>
        <v/>
      </c>
      <c r="AG174" s="118" t="str">
        <f>IF(AG173="","",VLOOKUP(AG173,シフト記号表!$C$6:$L$47,10,FALSE))</f>
        <v/>
      </c>
      <c r="AH174" s="118" t="str">
        <f>IF(AH173="","",VLOOKUP(AH173,シフト記号表!$C$6:$L$47,10,FALSE))</f>
        <v/>
      </c>
      <c r="AI174" s="118" t="str">
        <f>IF(AI173="","",VLOOKUP(AI173,シフト記号表!$C$6:$L$47,10,FALSE))</f>
        <v/>
      </c>
      <c r="AJ174" s="119" t="str">
        <f>IF(AJ173="","",VLOOKUP(AJ173,シフト記号表!$C$6:$L$47,10,FALSE))</f>
        <v/>
      </c>
      <c r="AK174" s="117" t="str">
        <f>IF(AK173="","",VLOOKUP(AK173,シフト記号表!$C$6:$L$47,10,FALSE))</f>
        <v/>
      </c>
      <c r="AL174" s="118" t="str">
        <f>IF(AL173="","",VLOOKUP(AL173,シフト記号表!$C$6:$L$47,10,FALSE))</f>
        <v/>
      </c>
      <c r="AM174" s="118" t="str">
        <f>IF(AM173="","",VLOOKUP(AM173,シフト記号表!$C$6:$L$47,10,FALSE))</f>
        <v/>
      </c>
      <c r="AN174" s="118" t="str">
        <f>IF(AN173="","",VLOOKUP(AN173,シフト記号表!$C$6:$L$47,10,FALSE))</f>
        <v/>
      </c>
      <c r="AO174" s="118" t="str">
        <f>IF(AO173="","",VLOOKUP(AO173,シフト記号表!$C$6:$L$47,10,FALSE))</f>
        <v/>
      </c>
      <c r="AP174" s="118" t="str">
        <f>IF(AP173="","",VLOOKUP(AP173,シフト記号表!$C$6:$L$47,10,FALSE))</f>
        <v/>
      </c>
      <c r="AQ174" s="119" t="str">
        <f>IF(AQ173="","",VLOOKUP(AQ173,シフト記号表!$C$6:$L$47,10,FALSE))</f>
        <v/>
      </c>
      <c r="AR174" s="117" t="str">
        <f>IF(AR173="","",VLOOKUP(AR173,シフト記号表!$C$6:$L$47,10,FALSE))</f>
        <v/>
      </c>
      <c r="AS174" s="118" t="str">
        <f>IF(AS173="","",VLOOKUP(AS173,シフト記号表!$C$6:$L$47,10,FALSE))</f>
        <v/>
      </c>
      <c r="AT174" s="118" t="str">
        <f>IF(AT173="","",VLOOKUP(AT173,シフト記号表!$C$6:$L$47,10,FALSE))</f>
        <v/>
      </c>
      <c r="AU174" s="118" t="str">
        <f>IF(AU173="","",VLOOKUP(AU173,シフト記号表!$C$6:$L$47,10,FALSE))</f>
        <v/>
      </c>
      <c r="AV174" s="118" t="str">
        <f>IF(AV173="","",VLOOKUP(AV173,シフト記号表!$C$6:$L$47,10,FALSE))</f>
        <v/>
      </c>
      <c r="AW174" s="118" t="str">
        <f>IF(AW173="","",VLOOKUP(AW173,シフト記号表!$C$6:$L$47,10,FALSE))</f>
        <v/>
      </c>
      <c r="AX174" s="119" t="str">
        <f>IF(AX173="","",VLOOKUP(AX173,シフト記号表!$C$6:$L$47,10,FALSE))</f>
        <v/>
      </c>
      <c r="AY174" s="117" t="str">
        <f>IF(AY173="","",VLOOKUP(AY173,シフト記号表!$C$6:$L$47,10,FALSE))</f>
        <v/>
      </c>
      <c r="AZ174" s="118" t="str">
        <f>IF(AZ173="","",VLOOKUP(AZ173,シフト記号表!$C$6:$L$47,10,FALSE))</f>
        <v/>
      </c>
      <c r="BA174" s="118"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81</v>
      </c>
      <c r="C175" s="213"/>
      <c r="D175" s="214"/>
      <c r="E175" s="112"/>
      <c r="F175" s="113"/>
      <c r="G175" s="112"/>
      <c r="H175" s="113"/>
      <c r="I175" s="217"/>
      <c r="J175" s="218"/>
      <c r="K175" s="221"/>
      <c r="L175" s="222"/>
      <c r="M175" s="222"/>
      <c r="N175" s="214"/>
      <c r="O175" s="195"/>
      <c r="P175" s="196"/>
      <c r="Q175" s="196"/>
      <c r="R175" s="196"/>
      <c r="S175" s="197"/>
      <c r="T175" s="130"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198"/>
      <c r="BC175" s="199"/>
      <c r="BD175" s="200"/>
      <c r="BE175" s="201"/>
      <c r="BF175" s="202"/>
      <c r="BG175" s="203"/>
      <c r="BH175" s="203"/>
      <c r="BI175" s="203"/>
      <c r="BJ175" s="204"/>
    </row>
    <row r="176" spans="2:62" ht="20.25" customHeight="1" x14ac:dyDescent="0.4">
      <c r="B176" s="212"/>
      <c r="C176" s="263"/>
      <c r="D176" s="264"/>
      <c r="E176" s="141"/>
      <c r="F176" s="142">
        <f>C175</f>
        <v>0</v>
      </c>
      <c r="G176" s="141"/>
      <c r="H176" s="142">
        <f>I175</f>
        <v>0</v>
      </c>
      <c r="I176" s="265"/>
      <c r="J176" s="266"/>
      <c r="K176" s="267"/>
      <c r="L176" s="268"/>
      <c r="M176" s="268"/>
      <c r="N176" s="264"/>
      <c r="O176" s="195"/>
      <c r="P176" s="196"/>
      <c r="Q176" s="196"/>
      <c r="R176" s="196"/>
      <c r="S176" s="197"/>
      <c r="T176" s="131" t="s">
        <v>124</v>
      </c>
      <c r="U176" s="95"/>
      <c r="V176" s="132"/>
      <c r="W176" s="117" t="str">
        <f>IF(W175="","",VLOOKUP(W175,シフト記号表!$C$6:$L$47,10,FALSE))</f>
        <v/>
      </c>
      <c r="X176" s="118" t="str">
        <f>IF(X175="","",VLOOKUP(X175,シフト記号表!$C$6:$L$47,10,FALSE))</f>
        <v/>
      </c>
      <c r="Y176" s="118" t="str">
        <f>IF(Y175="","",VLOOKUP(Y175,シフト記号表!$C$6:$L$47,10,FALSE))</f>
        <v/>
      </c>
      <c r="Z176" s="118" t="str">
        <f>IF(Z175="","",VLOOKUP(Z175,シフト記号表!$C$6:$L$47,10,FALSE))</f>
        <v/>
      </c>
      <c r="AA176" s="118" t="str">
        <f>IF(AA175="","",VLOOKUP(AA175,シフト記号表!$C$6:$L$47,10,FALSE))</f>
        <v/>
      </c>
      <c r="AB176" s="118" t="str">
        <f>IF(AB175="","",VLOOKUP(AB175,シフト記号表!$C$6:$L$47,10,FALSE))</f>
        <v/>
      </c>
      <c r="AC176" s="119" t="str">
        <f>IF(AC175="","",VLOOKUP(AC175,シフト記号表!$C$6:$L$47,10,FALSE))</f>
        <v/>
      </c>
      <c r="AD176" s="117" t="str">
        <f>IF(AD175="","",VLOOKUP(AD175,シフト記号表!$C$6:$L$47,10,FALSE))</f>
        <v/>
      </c>
      <c r="AE176" s="118" t="str">
        <f>IF(AE175="","",VLOOKUP(AE175,シフト記号表!$C$6:$L$47,10,FALSE))</f>
        <v/>
      </c>
      <c r="AF176" s="118" t="str">
        <f>IF(AF175="","",VLOOKUP(AF175,シフト記号表!$C$6:$L$47,10,FALSE))</f>
        <v/>
      </c>
      <c r="AG176" s="118" t="str">
        <f>IF(AG175="","",VLOOKUP(AG175,シフト記号表!$C$6:$L$47,10,FALSE))</f>
        <v/>
      </c>
      <c r="AH176" s="118" t="str">
        <f>IF(AH175="","",VLOOKUP(AH175,シフト記号表!$C$6:$L$47,10,FALSE))</f>
        <v/>
      </c>
      <c r="AI176" s="118" t="str">
        <f>IF(AI175="","",VLOOKUP(AI175,シフト記号表!$C$6:$L$47,10,FALSE))</f>
        <v/>
      </c>
      <c r="AJ176" s="119" t="str">
        <f>IF(AJ175="","",VLOOKUP(AJ175,シフト記号表!$C$6:$L$47,10,FALSE))</f>
        <v/>
      </c>
      <c r="AK176" s="117" t="str">
        <f>IF(AK175="","",VLOOKUP(AK175,シフト記号表!$C$6:$L$47,10,FALSE))</f>
        <v/>
      </c>
      <c r="AL176" s="118" t="str">
        <f>IF(AL175="","",VLOOKUP(AL175,シフト記号表!$C$6:$L$47,10,FALSE))</f>
        <v/>
      </c>
      <c r="AM176" s="118" t="str">
        <f>IF(AM175="","",VLOOKUP(AM175,シフト記号表!$C$6:$L$47,10,FALSE))</f>
        <v/>
      </c>
      <c r="AN176" s="118" t="str">
        <f>IF(AN175="","",VLOOKUP(AN175,シフト記号表!$C$6:$L$47,10,FALSE))</f>
        <v/>
      </c>
      <c r="AO176" s="118" t="str">
        <f>IF(AO175="","",VLOOKUP(AO175,シフト記号表!$C$6:$L$47,10,FALSE))</f>
        <v/>
      </c>
      <c r="AP176" s="118" t="str">
        <f>IF(AP175="","",VLOOKUP(AP175,シフト記号表!$C$6:$L$47,10,FALSE))</f>
        <v/>
      </c>
      <c r="AQ176" s="119" t="str">
        <f>IF(AQ175="","",VLOOKUP(AQ175,シフト記号表!$C$6:$L$47,10,FALSE))</f>
        <v/>
      </c>
      <c r="AR176" s="117" t="str">
        <f>IF(AR175="","",VLOOKUP(AR175,シフト記号表!$C$6:$L$47,10,FALSE))</f>
        <v/>
      </c>
      <c r="AS176" s="118" t="str">
        <f>IF(AS175="","",VLOOKUP(AS175,シフト記号表!$C$6:$L$47,10,FALSE))</f>
        <v/>
      </c>
      <c r="AT176" s="118" t="str">
        <f>IF(AT175="","",VLOOKUP(AT175,シフト記号表!$C$6:$L$47,10,FALSE))</f>
        <v/>
      </c>
      <c r="AU176" s="118" t="str">
        <f>IF(AU175="","",VLOOKUP(AU175,シフト記号表!$C$6:$L$47,10,FALSE))</f>
        <v/>
      </c>
      <c r="AV176" s="118" t="str">
        <f>IF(AV175="","",VLOOKUP(AV175,シフト記号表!$C$6:$L$47,10,FALSE))</f>
        <v/>
      </c>
      <c r="AW176" s="118" t="str">
        <f>IF(AW175="","",VLOOKUP(AW175,シフト記号表!$C$6:$L$47,10,FALSE))</f>
        <v/>
      </c>
      <c r="AX176" s="119" t="str">
        <f>IF(AX175="","",VLOOKUP(AX175,シフト記号表!$C$6:$L$47,10,FALSE))</f>
        <v/>
      </c>
      <c r="AY176" s="117" t="str">
        <f>IF(AY175="","",VLOOKUP(AY175,シフト記号表!$C$6:$L$47,10,FALSE))</f>
        <v/>
      </c>
      <c r="AZ176" s="118" t="str">
        <f>IF(AZ175="","",VLOOKUP(AZ175,シフト記号表!$C$6:$L$47,10,FALSE))</f>
        <v/>
      </c>
      <c r="BA176" s="118"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82</v>
      </c>
      <c r="C177" s="213"/>
      <c r="D177" s="214"/>
      <c r="E177" s="112"/>
      <c r="F177" s="113"/>
      <c r="G177" s="112"/>
      <c r="H177" s="113"/>
      <c r="I177" s="217"/>
      <c r="J177" s="218"/>
      <c r="K177" s="221"/>
      <c r="L177" s="222"/>
      <c r="M177" s="222"/>
      <c r="N177" s="214"/>
      <c r="O177" s="195"/>
      <c r="P177" s="196"/>
      <c r="Q177" s="196"/>
      <c r="R177" s="196"/>
      <c r="S177" s="197"/>
      <c r="T177" s="130"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198"/>
      <c r="BC177" s="199"/>
      <c r="BD177" s="200"/>
      <c r="BE177" s="201"/>
      <c r="BF177" s="202"/>
      <c r="BG177" s="203"/>
      <c r="BH177" s="203"/>
      <c r="BI177" s="203"/>
      <c r="BJ177" s="204"/>
    </row>
    <row r="178" spans="2:62" ht="20.25" customHeight="1" x14ac:dyDescent="0.4">
      <c r="B178" s="212"/>
      <c r="C178" s="263"/>
      <c r="D178" s="264"/>
      <c r="E178" s="141"/>
      <c r="F178" s="142">
        <f>C177</f>
        <v>0</v>
      </c>
      <c r="G178" s="141"/>
      <c r="H178" s="142">
        <f>I177</f>
        <v>0</v>
      </c>
      <c r="I178" s="265"/>
      <c r="J178" s="266"/>
      <c r="K178" s="267"/>
      <c r="L178" s="268"/>
      <c r="M178" s="268"/>
      <c r="N178" s="264"/>
      <c r="O178" s="195"/>
      <c r="P178" s="196"/>
      <c r="Q178" s="196"/>
      <c r="R178" s="196"/>
      <c r="S178" s="197"/>
      <c r="T178" s="131" t="s">
        <v>124</v>
      </c>
      <c r="U178" s="95"/>
      <c r="V178" s="132"/>
      <c r="W178" s="117" t="str">
        <f>IF(W177="","",VLOOKUP(W177,シフト記号表!$C$6:$L$47,10,FALSE))</f>
        <v/>
      </c>
      <c r="X178" s="118" t="str">
        <f>IF(X177="","",VLOOKUP(X177,シフト記号表!$C$6:$L$47,10,FALSE))</f>
        <v/>
      </c>
      <c r="Y178" s="118" t="str">
        <f>IF(Y177="","",VLOOKUP(Y177,シフト記号表!$C$6:$L$47,10,FALSE))</f>
        <v/>
      </c>
      <c r="Z178" s="118" t="str">
        <f>IF(Z177="","",VLOOKUP(Z177,シフト記号表!$C$6:$L$47,10,FALSE))</f>
        <v/>
      </c>
      <c r="AA178" s="118" t="str">
        <f>IF(AA177="","",VLOOKUP(AA177,シフト記号表!$C$6:$L$47,10,FALSE))</f>
        <v/>
      </c>
      <c r="AB178" s="118" t="str">
        <f>IF(AB177="","",VLOOKUP(AB177,シフト記号表!$C$6:$L$47,10,FALSE))</f>
        <v/>
      </c>
      <c r="AC178" s="119" t="str">
        <f>IF(AC177="","",VLOOKUP(AC177,シフト記号表!$C$6:$L$47,10,FALSE))</f>
        <v/>
      </c>
      <c r="AD178" s="117" t="str">
        <f>IF(AD177="","",VLOOKUP(AD177,シフト記号表!$C$6:$L$47,10,FALSE))</f>
        <v/>
      </c>
      <c r="AE178" s="118" t="str">
        <f>IF(AE177="","",VLOOKUP(AE177,シフト記号表!$C$6:$L$47,10,FALSE))</f>
        <v/>
      </c>
      <c r="AF178" s="118" t="str">
        <f>IF(AF177="","",VLOOKUP(AF177,シフト記号表!$C$6:$L$47,10,FALSE))</f>
        <v/>
      </c>
      <c r="AG178" s="118" t="str">
        <f>IF(AG177="","",VLOOKUP(AG177,シフト記号表!$C$6:$L$47,10,FALSE))</f>
        <v/>
      </c>
      <c r="AH178" s="118" t="str">
        <f>IF(AH177="","",VLOOKUP(AH177,シフト記号表!$C$6:$L$47,10,FALSE))</f>
        <v/>
      </c>
      <c r="AI178" s="118" t="str">
        <f>IF(AI177="","",VLOOKUP(AI177,シフト記号表!$C$6:$L$47,10,FALSE))</f>
        <v/>
      </c>
      <c r="AJ178" s="119" t="str">
        <f>IF(AJ177="","",VLOOKUP(AJ177,シフト記号表!$C$6:$L$47,10,FALSE))</f>
        <v/>
      </c>
      <c r="AK178" s="117" t="str">
        <f>IF(AK177="","",VLOOKUP(AK177,シフト記号表!$C$6:$L$47,10,FALSE))</f>
        <v/>
      </c>
      <c r="AL178" s="118" t="str">
        <f>IF(AL177="","",VLOOKUP(AL177,シフト記号表!$C$6:$L$47,10,FALSE))</f>
        <v/>
      </c>
      <c r="AM178" s="118" t="str">
        <f>IF(AM177="","",VLOOKUP(AM177,シフト記号表!$C$6:$L$47,10,FALSE))</f>
        <v/>
      </c>
      <c r="AN178" s="118" t="str">
        <f>IF(AN177="","",VLOOKUP(AN177,シフト記号表!$C$6:$L$47,10,FALSE))</f>
        <v/>
      </c>
      <c r="AO178" s="118" t="str">
        <f>IF(AO177="","",VLOOKUP(AO177,シフト記号表!$C$6:$L$47,10,FALSE))</f>
        <v/>
      </c>
      <c r="AP178" s="118" t="str">
        <f>IF(AP177="","",VLOOKUP(AP177,シフト記号表!$C$6:$L$47,10,FALSE))</f>
        <v/>
      </c>
      <c r="AQ178" s="119" t="str">
        <f>IF(AQ177="","",VLOOKUP(AQ177,シフト記号表!$C$6:$L$47,10,FALSE))</f>
        <v/>
      </c>
      <c r="AR178" s="117" t="str">
        <f>IF(AR177="","",VLOOKUP(AR177,シフト記号表!$C$6:$L$47,10,FALSE))</f>
        <v/>
      </c>
      <c r="AS178" s="118" t="str">
        <f>IF(AS177="","",VLOOKUP(AS177,シフト記号表!$C$6:$L$47,10,FALSE))</f>
        <v/>
      </c>
      <c r="AT178" s="118" t="str">
        <f>IF(AT177="","",VLOOKUP(AT177,シフト記号表!$C$6:$L$47,10,FALSE))</f>
        <v/>
      </c>
      <c r="AU178" s="118" t="str">
        <f>IF(AU177="","",VLOOKUP(AU177,シフト記号表!$C$6:$L$47,10,FALSE))</f>
        <v/>
      </c>
      <c r="AV178" s="118" t="str">
        <f>IF(AV177="","",VLOOKUP(AV177,シフト記号表!$C$6:$L$47,10,FALSE))</f>
        <v/>
      </c>
      <c r="AW178" s="118" t="str">
        <f>IF(AW177="","",VLOOKUP(AW177,シフト記号表!$C$6:$L$47,10,FALSE))</f>
        <v/>
      </c>
      <c r="AX178" s="119" t="str">
        <f>IF(AX177="","",VLOOKUP(AX177,シフト記号表!$C$6:$L$47,10,FALSE))</f>
        <v/>
      </c>
      <c r="AY178" s="117" t="str">
        <f>IF(AY177="","",VLOOKUP(AY177,シフト記号表!$C$6:$L$47,10,FALSE))</f>
        <v/>
      </c>
      <c r="AZ178" s="118" t="str">
        <f>IF(AZ177="","",VLOOKUP(AZ177,シフト記号表!$C$6:$L$47,10,FALSE))</f>
        <v/>
      </c>
      <c r="BA178" s="118"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83</v>
      </c>
      <c r="C179" s="213"/>
      <c r="D179" s="214"/>
      <c r="E179" s="112"/>
      <c r="F179" s="113"/>
      <c r="G179" s="112"/>
      <c r="H179" s="113"/>
      <c r="I179" s="217"/>
      <c r="J179" s="218"/>
      <c r="K179" s="221"/>
      <c r="L179" s="222"/>
      <c r="M179" s="222"/>
      <c r="N179" s="214"/>
      <c r="O179" s="195"/>
      <c r="P179" s="196"/>
      <c r="Q179" s="196"/>
      <c r="R179" s="196"/>
      <c r="S179" s="197"/>
      <c r="T179" s="130"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198"/>
      <c r="BC179" s="199"/>
      <c r="BD179" s="200"/>
      <c r="BE179" s="201"/>
      <c r="BF179" s="202"/>
      <c r="BG179" s="203"/>
      <c r="BH179" s="203"/>
      <c r="BI179" s="203"/>
      <c r="BJ179" s="204"/>
    </row>
    <row r="180" spans="2:62" ht="20.25" customHeight="1" x14ac:dyDescent="0.4">
      <c r="B180" s="212"/>
      <c r="C180" s="263"/>
      <c r="D180" s="264"/>
      <c r="E180" s="141"/>
      <c r="F180" s="142">
        <f>C179</f>
        <v>0</v>
      </c>
      <c r="G180" s="141"/>
      <c r="H180" s="142">
        <f>I179</f>
        <v>0</v>
      </c>
      <c r="I180" s="265"/>
      <c r="J180" s="266"/>
      <c r="K180" s="267"/>
      <c r="L180" s="268"/>
      <c r="M180" s="268"/>
      <c r="N180" s="264"/>
      <c r="O180" s="195"/>
      <c r="P180" s="196"/>
      <c r="Q180" s="196"/>
      <c r="R180" s="196"/>
      <c r="S180" s="197"/>
      <c r="T180" s="131" t="s">
        <v>124</v>
      </c>
      <c r="U180" s="95"/>
      <c r="V180" s="132"/>
      <c r="W180" s="117" t="str">
        <f>IF(W179="","",VLOOKUP(W179,シフト記号表!$C$6:$L$47,10,FALSE))</f>
        <v/>
      </c>
      <c r="X180" s="118" t="str">
        <f>IF(X179="","",VLOOKUP(X179,シフト記号表!$C$6:$L$47,10,FALSE))</f>
        <v/>
      </c>
      <c r="Y180" s="118" t="str">
        <f>IF(Y179="","",VLOOKUP(Y179,シフト記号表!$C$6:$L$47,10,FALSE))</f>
        <v/>
      </c>
      <c r="Z180" s="118" t="str">
        <f>IF(Z179="","",VLOOKUP(Z179,シフト記号表!$C$6:$L$47,10,FALSE))</f>
        <v/>
      </c>
      <c r="AA180" s="118" t="str">
        <f>IF(AA179="","",VLOOKUP(AA179,シフト記号表!$C$6:$L$47,10,FALSE))</f>
        <v/>
      </c>
      <c r="AB180" s="118" t="str">
        <f>IF(AB179="","",VLOOKUP(AB179,シフト記号表!$C$6:$L$47,10,FALSE))</f>
        <v/>
      </c>
      <c r="AC180" s="119" t="str">
        <f>IF(AC179="","",VLOOKUP(AC179,シフト記号表!$C$6:$L$47,10,FALSE))</f>
        <v/>
      </c>
      <c r="AD180" s="117" t="str">
        <f>IF(AD179="","",VLOOKUP(AD179,シフト記号表!$C$6:$L$47,10,FALSE))</f>
        <v/>
      </c>
      <c r="AE180" s="118" t="str">
        <f>IF(AE179="","",VLOOKUP(AE179,シフト記号表!$C$6:$L$47,10,FALSE))</f>
        <v/>
      </c>
      <c r="AF180" s="118" t="str">
        <f>IF(AF179="","",VLOOKUP(AF179,シフト記号表!$C$6:$L$47,10,FALSE))</f>
        <v/>
      </c>
      <c r="AG180" s="118" t="str">
        <f>IF(AG179="","",VLOOKUP(AG179,シフト記号表!$C$6:$L$47,10,FALSE))</f>
        <v/>
      </c>
      <c r="AH180" s="118" t="str">
        <f>IF(AH179="","",VLOOKUP(AH179,シフト記号表!$C$6:$L$47,10,FALSE))</f>
        <v/>
      </c>
      <c r="AI180" s="118" t="str">
        <f>IF(AI179="","",VLOOKUP(AI179,シフト記号表!$C$6:$L$47,10,FALSE))</f>
        <v/>
      </c>
      <c r="AJ180" s="119" t="str">
        <f>IF(AJ179="","",VLOOKUP(AJ179,シフト記号表!$C$6:$L$47,10,FALSE))</f>
        <v/>
      </c>
      <c r="AK180" s="117" t="str">
        <f>IF(AK179="","",VLOOKUP(AK179,シフト記号表!$C$6:$L$47,10,FALSE))</f>
        <v/>
      </c>
      <c r="AL180" s="118" t="str">
        <f>IF(AL179="","",VLOOKUP(AL179,シフト記号表!$C$6:$L$47,10,FALSE))</f>
        <v/>
      </c>
      <c r="AM180" s="118" t="str">
        <f>IF(AM179="","",VLOOKUP(AM179,シフト記号表!$C$6:$L$47,10,FALSE))</f>
        <v/>
      </c>
      <c r="AN180" s="118" t="str">
        <f>IF(AN179="","",VLOOKUP(AN179,シフト記号表!$C$6:$L$47,10,FALSE))</f>
        <v/>
      </c>
      <c r="AO180" s="118" t="str">
        <f>IF(AO179="","",VLOOKUP(AO179,シフト記号表!$C$6:$L$47,10,FALSE))</f>
        <v/>
      </c>
      <c r="AP180" s="118" t="str">
        <f>IF(AP179="","",VLOOKUP(AP179,シフト記号表!$C$6:$L$47,10,FALSE))</f>
        <v/>
      </c>
      <c r="AQ180" s="119" t="str">
        <f>IF(AQ179="","",VLOOKUP(AQ179,シフト記号表!$C$6:$L$47,10,FALSE))</f>
        <v/>
      </c>
      <c r="AR180" s="117" t="str">
        <f>IF(AR179="","",VLOOKUP(AR179,シフト記号表!$C$6:$L$47,10,FALSE))</f>
        <v/>
      </c>
      <c r="AS180" s="118" t="str">
        <f>IF(AS179="","",VLOOKUP(AS179,シフト記号表!$C$6:$L$47,10,FALSE))</f>
        <v/>
      </c>
      <c r="AT180" s="118" t="str">
        <f>IF(AT179="","",VLOOKUP(AT179,シフト記号表!$C$6:$L$47,10,FALSE))</f>
        <v/>
      </c>
      <c r="AU180" s="118" t="str">
        <f>IF(AU179="","",VLOOKUP(AU179,シフト記号表!$C$6:$L$47,10,FALSE))</f>
        <v/>
      </c>
      <c r="AV180" s="118" t="str">
        <f>IF(AV179="","",VLOOKUP(AV179,シフト記号表!$C$6:$L$47,10,FALSE))</f>
        <v/>
      </c>
      <c r="AW180" s="118" t="str">
        <f>IF(AW179="","",VLOOKUP(AW179,シフト記号表!$C$6:$L$47,10,FALSE))</f>
        <v/>
      </c>
      <c r="AX180" s="119" t="str">
        <f>IF(AX179="","",VLOOKUP(AX179,シフト記号表!$C$6:$L$47,10,FALSE))</f>
        <v/>
      </c>
      <c r="AY180" s="117" t="str">
        <f>IF(AY179="","",VLOOKUP(AY179,シフト記号表!$C$6:$L$47,10,FALSE))</f>
        <v/>
      </c>
      <c r="AZ180" s="118" t="str">
        <f>IF(AZ179="","",VLOOKUP(AZ179,シフト記号表!$C$6:$L$47,10,FALSE))</f>
        <v/>
      </c>
      <c r="BA180" s="118"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84</v>
      </c>
      <c r="C181" s="213"/>
      <c r="D181" s="214"/>
      <c r="E181" s="112"/>
      <c r="F181" s="113"/>
      <c r="G181" s="112"/>
      <c r="H181" s="113"/>
      <c r="I181" s="217"/>
      <c r="J181" s="218"/>
      <c r="K181" s="221"/>
      <c r="L181" s="222"/>
      <c r="M181" s="222"/>
      <c r="N181" s="214"/>
      <c r="O181" s="195"/>
      <c r="P181" s="196"/>
      <c r="Q181" s="196"/>
      <c r="R181" s="196"/>
      <c r="S181" s="197"/>
      <c r="T181" s="130"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198"/>
      <c r="BC181" s="199"/>
      <c r="BD181" s="200"/>
      <c r="BE181" s="201"/>
      <c r="BF181" s="202"/>
      <c r="BG181" s="203"/>
      <c r="BH181" s="203"/>
      <c r="BI181" s="203"/>
      <c r="BJ181" s="204"/>
    </row>
    <row r="182" spans="2:62" ht="20.25" customHeight="1" x14ac:dyDescent="0.4">
      <c r="B182" s="212"/>
      <c r="C182" s="263"/>
      <c r="D182" s="264"/>
      <c r="E182" s="141"/>
      <c r="F182" s="142">
        <f>C181</f>
        <v>0</v>
      </c>
      <c r="G182" s="141"/>
      <c r="H182" s="142">
        <f>I181</f>
        <v>0</v>
      </c>
      <c r="I182" s="265"/>
      <c r="J182" s="266"/>
      <c r="K182" s="267"/>
      <c r="L182" s="268"/>
      <c r="M182" s="268"/>
      <c r="N182" s="264"/>
      <c r="O182" s="195"/>
      <c r="P182" s="196"/>
      <c r="Q182" s="196"/>
      <c r="R182" s="196"/>
      <c r="S182" s="197"/>
      <c r="T182" s="131" t="s">
        <v>124</v>
      </c>
      <c r="U182" s="95"/>
      <c r="V182" s="132"/>
      <c r="W182" s="117" t="str">
        <f>IF(W181="","",VLOOKUP(W181,シフト記号表!$C$6:$L$47,10,FALSE))</f>
        <v/>
      </c>
      <c r="X182" s="118" t="str">
        <f>IF(X181="","",VLOOKUP(X181,シフト記号表!$C$6:$L$47,10,FALSE))</f>
        <v/>
      </c>
      <c r="Y182" s="118" t="str">
        <f>IF(Y181="","",VLOOKUP(Y181,シフト記号表!$C$6:$L$47,10,FALSE))</f>
        <v/>
      </c>
      <c r="Z182" s="118" t="str">
        <f>IF(Z181="","",VLOOKUP(Z181,シフト記号表!$C$6:$L$47,10,FALSE))</f>
        <v/>
      </c>
      <c r="AA182" s="118" t="str">
        <f>IF(AA181="","",VLOOKUP(AA181,シフト記号表!$C$6:$L$47,10,FALSE))</f>
        <v/>
      </c>
      <c r="AB182" s="118" t="str">
        <f>IF(AB181="","",VLOOKUP(AB181,シフト記号表!$C$6:$L$47,10,FALSE))</f>
        <v/>
      </c>
      <c r="AC182" s="119" t="str">
        <f>IF(AC181="","",VLOOKUP(AC181,シフト記号表!$C$6:$L$47,10,FALSE))</f>
        <v/>
      </c>
      <c r="AD182" s="117" t="str">
        <f>IF(AD181="","",VLOOKUP(AD181,シフト記号表!$C$6:$L$47,10,FALSE))</f>
        <v/>
      </c>
      <c r="AE182" s="118" t="str">
        <f>IF(AE181="","",VLOOKUP(AE181,シフト記号表!$C$6:$L$47,10,FALSE))</f>
        <v/>
      </c>
      <c r="AF182" s="118" t="str">
        <f>IF(AF181="","",VLOOKUP(AF181,シフト記号表!$C$6:$L$47,10,FALSE))</f>
        <v/>
      </c>
      <c r="AG182" s="118" t="str">
        <f>IF(AG181="","",VLOOKUP(AG181,シフト記号表!$C$6:$L$47,10,FALSE))</f>
        <v/>
      </c>
      <c r="AH182" s="118" t="str">
        <f>IF(AH181="","",VLOOKUP(AH181,シフト記号表!$C$6:$L$47,10,FALSE))</f>
        <v/>
      </c>
      <c r="AI182" s="118" t="str">
        <f>IF(AI181="","",VLOOKUP(AI181,シフト記号表!$C$6:$L$47,10,FALSE))</f>
        <v/>
      </c>
      <c r="AJ182" s="119" t="str">
        <f>IF(AJ181="","",VLOOKUP(AJ181,シフト記号表!$C$6:$L$47,10,FALSE))</f>
        <v/>
      </c>
      <c r="AK182" s="117" t="str">
        <f>IF(AK181="","",VLOOKUP(AK181,シフト記号表!$C$6:$L$47,10,FALSE))</f>
        <v/>
      </c>
      <c r="AL182" s="118" t="str">
        <f>IF(AL181="","",VLOOKUP(AL181,シフト記号表!$C$6:$L$47,10,FALSE))</f>
        <v/>
      </c>
      <c r="AM182" s="118" t="str">
        <f>IF(AM181="","",VLOOKUP(AM181,シフト記号表!$C$6:$L$47,10,FALSE))</f>
        <v/>
      </c>
      <c r="AN182" s="118" t="str">
        <f>IF(AN181="","",VLOOKUP(AN181,シフト記号表!$C$6:$L$47,10,FALSE))</f>
        <v/>
      </c>
      <c r="AO182" s="118" t="str">
        <f>IF(AO181="","",VLOOKUP(AO181,シフト記号表!$C$6:$L$47,10,FALSE))</f>
        <v/>
      </c>
      <c r="AP182" s="118" t="str">
        <f>IF(AP181="","",VLOOKUP(AP181,シフト記号表!$C$6:$L$47,10,FALSE))</f>
        <v/>
      </c>
      <c r="AQ182" s="119" t="str">
        <f>IF(AQ181="","",VLOOKUP(AQ181,シフト記号表!$C$6:$L$47,10,FALSE))</f>
        <v/>
      </c>
      <c r="AR182" s="117" t="str">
        <f>IF(AR181="","",VLOOKUP(AR181,シフト記号表!$C$6:$L$47,10,FALSE))</f>
        <v/>
      </c>
      <c r="AS182" s="118" t="str">
        <f>IF(AS181="","",VLOOKUP(AS181,シフト記号表!$C$6:$L$47,10,FALSE))</f>
        <v/>
      </c>
      <c r="AT182" s="118" t="str">
        <f>IF(AT181="","",VLOOKUP(AT181,シフト記号表!$C$6:$L$47,10,FALSE))</f>
        <v/>
      </c>
      <c r="AU182" s="118" t="str">
        <f>IF(AU181="","",VLOOKUP(AU181,シフト記号表!$C$6:$L$47,10,FALSE))</f>
        <v/>
      </c>
      <c r="AV182" s="118" t="str">
        <f>IF(AV181="","",VLOOKUP(AV181,シフト記号表!$C$6:$L$47,10,FALSE))</f>
        <v/>
      </c>
      <c r="AW182" s="118" t="str">
        <f>IF(AW181="","",VLOOKUP(AW181,シフト記号表!$C$6:$L$47,10,FALSE))</f>
        <v/>
      </c>
      <c r="AX182" s="119" t="str">
        <f>IF(AX181="","",VLOOKUP(AX181,シフト記号表!$C$6:$L$47,10,FALSE))</f>
        <v/>
      </c>
      <c r="AY182" s="117" t="str">
        <f>IF(AY181="","",VLOOKUP(AY181,シフト記号表!$C$6:$L$47,10,FALSE))</f>
        <v/>
      </c>
      <c r="AZ182" s="118" t="str">
        <f>IF(AZ181="","",VLOOKUP(AZ181,シフト記号表!$C$6:$L$47,10,FALSE))</f>
        <v/>
      </c>
      <c r="BA182" s="118"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85</v>
      </c>
      <c r="C183" s="213"/>
      <c r="D183" s="214"/>
      <c r="E183" s="112"/>
      <c r="F183" s="113"/>
      <c r="G183" s="112"/>
      <c r="H183" s="113"/>
      <c r="I183" s="217"/>
      <c r="J183" s="218"/>
      <c r="K183" s="221"/>
      <c r="L183" s="222"/>
      <c r="M183" s="222"/>
      <c r="N183" s="214"/>
      <c r="O183" s="195"/>
      <c r="P183" s="196"/>
      <c r="Q183" s="196"/>
      <c r="R183" s="196"/>
      <c r="S183" s="197"/>
      <c r="T183" s="130"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198"/>
      <c r="BC183" s="199"/>
      <c r="BD183" s="200"/>
      <c r="BE183" s="201"/>
      <c r="BF183" s="202"/>
      <c r="BG183" s="203"/>
      <c r="BH183" s="203"/>
      <c r="BI183" s="203"/>
      <c r="BJ183" s="204"/>
    </row>
    <row r="184" spans="2:62" ht="20.25" customHeight="1" x14ac:dyDescent="0.4">
      <c r="B184" s="212"/>
      <c r="C184" s="263"/>
      <c r="D184" s="264"/>
      <c r="E184" s="141"/>
      <c r="F184" s="142">
        <f>C183</f>
        <v>0</v>
      </c>
      <c r="G184" s="141"/>
      <c r="H184" s="142">
        <f>I183</f>
        <v>0</v>
      </c>
      <c r="I184" s="265"/>
      <c r="J184" s="266"/>
      <c r="K184" s="267"/>
      <c r="L184" s="268"/>
      <c r="M184" s="268"/>
      <c r="N184" s="264"/>
      <c r="O184" s="195"/>
      <c r="P184" s="196"/>
      <c r="Q184" s="196"/>
      <c r="R184" s="196"/>
      <c r="S184" s="197"/>
      <c r="T184" s="131" t="s">
        <v>124</v>
      </c>
      <c r="U184" s="95"/>
      <c r="V184" s="132"/>
      <c r="W184" s="117" t="str">
        <f>IF(W183="","",VLOOKUP(W183,シフト記号表!$C$6:$L$47,10,FALSE))</f>
        <v/>
      </c>
      <c r="X184" s="118" t="str">
        <f>IF(X183="","",VLOOKUP(X183,シフト記号表!$C$6:$L$47,10,FALSE))</f>
        <v/>
      </c>
      <c r="Y184" s="118" t="str">
        <f>IF(Y183="","",VLOOKUP(Y183,シフト記号表!$C$6:$L$47,10,FALSE))</f>
        <v/>
      </c>
      <c r="Z184" s="118" t="str">
        <f>IF(Z183="","",VLOOKUP(Z183,シフト記号表!$C$6:$L$47,10,FALSE))</f>
        <v/>
      </c>
      <c r="AA184" s="118" t="str">
        <f>IF(AA183="","",VLOOKUP(AA183,シフト記号表!$C$6:$L$47,10,FALSE))</f>
        <v/>
      </c>
      <c r="AB184" s="118" t="str">
        <f>IF(AB183="","",VLOOKUP(AB183,シフト記号表!$C$6:$L$47,10,FALSE))</f>
        <v/>
      </c>
      <c r="AC184" s="119" t="str">
        <f>IF(AC183="","",VLOOKUP(AC183,シフト記号表!$C$6:$L$47,10,FALSE))</f>
        <v/>
      </c>
      <c r="AD184" s="117" t="str">
        <f>IF(AD183="","",VLOOKUP(AD183,シフト記号表!$C$6:$L$47,10,FALSE))</f>
        <v/>
      </c>
      <c r="AE184" s="118" t="str">
        <f>IF(AE183="","",VLOOKUP(AE183,シフト記号表!$C$6:$L$47,10,FALSE))</f>
        <v/>
      </c>
      <c r="AF184" s="118" t="str">
        <f>IF(AF183="","",VLOOKUP(AF183,シフト記号表!$C$6:$L$47,10,FALSE))</f>
        <v/>
      </c>
      <c r="AG184" s="118" t="str">
        <f>IF(AG183="","",VLOOKUP(AG183,シフト記号表!$C$6:$L$47,10,FALSE))</f>
        <v/>
      </c>
      <c r="AH184" s="118" t="str">
        <f>IF(AH183="","",VLOOKUP(AH183,シフト記号表!$C$6:$L$47,10,FALSE))</f>
        <v/>
      </c>
      <c r="AI184" s="118" t="str">
        <f>IF(AI183="","",VLOOKUP(AI183,シフト記号表!$C$6:$L$47,10,FALSE))</f>
        <v/>
      </c>
      <c r="AJ184" s="119" t="str">
        <f>IF(AJ183="","",VLOOKUP(AJ183,シフト記号表!$C$6:$L$47,10,FALSE))</f>
        <v/>
      </c>
      <c r="AK184" s="117" t="str">
        <f>IF(AK183="","",VLOOKUP(AK183,シフト記号表!$C$6:$L$47,10,FALSE))</f>
        <v/>
      </c>
      <c r="AL184" s="118" t="str">
        <f>IF(AL183="","",VLOOKUP(AL183,シフト記号表!$C$6:$L$47,10,FALSE))</f>
        <v/>
      </c>
      <c r="AM184" s="118" t="str">
        <f>IF(AM183="","",VLOOKUP(AM183,シフト記号表!$C$6:$L$47,10,FALSE))</f>
        <v/>
      </c>
      <c r="AN184" s="118" t="str">
        <f>IF(AN183="","",VLOOKUP(AN183,シフト記号表!$C$6:$L$47,10,FALSE))</f>
        <v/>
      </c>
      <c r="AO184" s="118" t="str">
        <f>IF(AO183="","",VLOOKUP(AO183,シフト記号表!$C$6:$L$47,10,FALSE))</f>
        <v/>
      </c>
      <c r="AP184" s="118" t="str">
        <f>IF(AP183="","",VLOOKUP(AP183,シフト記号表!$C$6:$L$47,10,FALSE))</f>
        <v/>
      </c>
      <c r="AQ184" s="119" t="str">
        <f>IF(AQ183="","",VLOOKUP(AQ183,シフト記号表!$C$6:$L$47,10,FALSE))</f>
        <v/>
      </c>
      <c r="AR184" s="117" t="str">
        <f>IF(AR183="","",VLOOKUP(AR183,シフト記号表!$C$6:$L$47,10,FALSE))</f>
        <v/>
      </c>
      <c r="AS184" s="118" t="str">
        <f>IF(AS183="","",VLOOKUP(AS183,シフト記号表!$C$6:$L$47,10,FALSE))</f>
        <v/>
      </c>
      <c r="AT184" s="118" t="str">
        <f>IF(AT183="","",VLOOKUP(AT183,シフト記号表!$C$6:$L$47,10,FALSE))</f>
        <v/>
      </c>
      <c r="AU184" s="118" t="str">
        <f>IF(AU183="","",VLOOKUP(AU183,シフト記号表!$C$6:$L$47,10,FALSE))</f>
        <v/>
      </c>
      <c r="AV184" s="118" t="str">
        <f>IF(AV183="","",VLOOKUP(AV183,シフト記号表!$C$6:$L$47,10,FALSE))</f>
        <v/>
      </c>
      <c r="AW184" s="118" t="str">
        <f>IF(AW183="","",VLOOKUP(AW183,シフト記号表!$C$6:$L$47,10,FALSE))</f>
        <v/>
      </c>
      <c r="AX184" s="119" t="str">
        <f>IF(AX183="","",VLOOKUP(AX183,シフト記号表!$C$6:$L$47,10,FALSE))</f>
        <v/>
      </c>
      <c r="AY184" s="117" t="str">
        <f>IF(AY183="","",VLOOKUP(AY183,シフト記号表!$C$6:$L$47,10,FALSE))</f>
        <v/>
      </c>
      <c r="AZ184" s="118" t="str">
        <f>IF(AZ183="","",VLOOKUP(AZ183,シフト記号表!$C$6:$L$47,10,FALSE))</f>
        <v/>
      </c>
      <c r="BA184" s="118"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86</v>
      </c>
      <c r="C185" s="213"/>
      <c r="D185" s="214"/>
      <c r="E185" s="112"/>
      <c r="F185" s="113"/>
      <c r="G185" s="112"/>
      <c r="H185" s="113"/>
      <c r="I185" s="217"/>
      <c r="J185" s="218"/>
      <c r="K185" s="221"/>
      <c r="L185" s="222"/>
      <c r="M185" s="222"/>
      <c r="N185" s="214"/>
      <c r="O185" s="195"/>
      <c r="P185" s="196"/>
      <c r="Q185" s="196"/>
      <c r="R185" s="196"/>
      <c r="S185" s="197"/>
      <c r="T185" s="130"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198"/>
      <c r="BC185" s="199"/>
      <c r="BD185" s="200"/>
      <c r="BE185" s="201"/>
      <c r="BF185" s="202"/>
      <c r="BG185" s="203"/>
      <c r="BH185" s="203"/>
      <c r="BI185" s="203"/>
      <c r="BJ185" s="204"/>
    </row>
    <row r="186" spans="2:62" ht="20.25" customHeight="1" x14ac:dyDescent="0.4">
      <c r="B186" s="212"/>
      <c r="C186" s="263"/>
      <c r="D186" s="264"/>
      <c r="E186" s="141"/>
      <c r="F186" s="142">
        <f>C185</f>
        <v>0</v>
      </c>
      <c r="G186" s="141"/>
      <c r="H186" s="142">
        <f>I185</f>
        <v>0</v>
      </c>
      <c r="I186" s="265"/>
      <c r="J186" s="266"/>
      <c r="K186" s="267"/>
      <c r="L186" s="268"/>
      <c r="M186" s="268"/>
      <c r="N186" s="264"/>
      <c r="O186" s="195"/>
      <c r="P186" s="196"/>
      <c r="Q186" s="196"/>
      <c r="R186" s="196"/>
      <c r="S186" s="197"/>
      <c r="T186" s="131" t="s">
        <v>124</v>
      </c>
      <c r="U186" s="95"/>
      <c r="V186" s="132"/>
      <c r="W186" s="117" t="str">
        <f>IF(W185="","",VLOOKUP(W185,シフト記号表!$C$6:$L$47,10,FALSE))</f>
        <v/>
      </c>
      <c r="X186" s="118" t="str">
        <f>IF(X185="","",VLOOKUP(X185,シフト記号表!$C$6:$L$47,10,FALSE))</f>
        <v/>
      </c>
      <c r="Y186" s="118" t="str">
        <f>IF(Y185="","",VLOOKUP(Y185,シフト記号表!$C$6:$L$47,10,FALSE))</f>
        <v/>
      </c>
      <c r="Z186" s="118" t="str">
        <f>IF(Z185="","",VLOOKUP(Z185,シフト記号表!$C$6:$L$47,10,FALSE))</f>
        <v/>
      </c>
      <c r="AA186" s="118" t="str">
        <f>IF(AA185="","",VLOOKUP(AA185,シフト記号表!$C$6:$L$47,10,FALSE))</f>
        <v/>
      </c>
      <c r="AB186" s="118" t="str">
        <f>IF(AB185="","",VLOOKUP(AB185,シフト記号表!$C$6:$L$47,10,FALSE))</f>
        <v/>
      </c>
      <c r="AC186" s="119" t="str">
        <f>IF(AC185="","",VLOOKUP(AC185,シフト記号表!$C$6:$L$47,10,FALSE))</f>
        <v/>
      </c>
      <c r="AD186" s="117" t="str">
        <f>IF(AD185="","",VLOOKUP(AD185,シフト記号表!$C$6:$L$47,10,FALSE))</f>
        <v/>
      </c>
      <c r="AE186" s="118" t="str">
        <f>IF(AE185="","",VLOOKUP(AE185,シフト記号表!$C$6:$L$47,10,FALSE))</f>
        <v/>
      </c>
      <c r="AF186" s="118" t="str">
        <f>IF(AF185="","",VLOOKUP(AF185,シフト記号表!$C$6:$L$47,10,FALSE))</f>
        <v/>
      </c>
      <c r="AG186" s="118" t="str">
        <f>IF(AG185="","",VLOOKUP(AG185,シフト記号表!$C$6:$L$47,10,FALSE))</f>
        <v/>
      </c>
      <c r="AH186" s="118" t="str">
        <f>IF(AH185="","",VLOOKUP(AH185,シフト記号表!$C$6:$L$47,10,FALSE))</f>
        <v/>
      </c>
      <c r="AI186" s="118" t="str">
        <f>IF(AI185="","",VLOOKUP(AI185,シフト記号表!$C$6:$L$47,10,FALSE))</f>
        <v/>
      </c>
      <c r="AJ186" s="119" t="str">
        <f>IF(AJ185="","",VLOOKUP(AJ185,シフト記号表!$C$6:$L$47,10,FALSE))</f>
        <v/>
      </c>
      <c r="AK186" s="117" t="str">
        <f>IF(AK185="","",VLOOKUP(AK185,シフト記号表!$C$6:$L$47,10,FALSE))</f>
        <v/>
      </c>
      <c r="AL186" s="118" t="str">
        <f>IF(AL185="","",VLOOKUP(AL185,シフト記号表!$C$6:$L$47,10,FALSE))</f>
        <v/>
      </c>
      <c r="AM186" s="118" t="str">
        <f>IF(AM185="","",VLOOKUP(AM185,シフト記号表!$C$6:$L$47,10,FALSE))</f>
        <v/>
      </c>
      <c r="AN186" s="118" t="str">
        <f>IF(AN185="","",VLOOKUP(AN185,シフト記号表!$C$6:$L$47,10,FALSE))</f>
        <v/>
      </c>
      <c r="AO186" s="118" t="str">
        <f>IF(AO185="","",VLOOKUP(AO185,シフト記号表!$C$6:$L$47,10,FALSE))</f>
        <v/>
      </c>
      <c r="AP186" s="118" t="str">
        <f>IF(AP185="","",VLOOKUP(AP185,シフト記号表!$C$6:$L$47,10,FALSE))</f>
        <v/>
      </c>
      <c r="AQ186" s="119" t="str">
        <f>IF(AQ185="","",VLOOKUP(AQ185,シフト記号表!$C$6:$L$47,10,FALSE))</f>
        <v/>
      </c>
      <c r="AR186" s="117" t="str">
        <f>IF(AR185="","",VLOOKUP(AR185,シフト記号表!$C$6:$L$47,10,FALSE))</f>
        <v/>
      </c>
      <c r="AS186" s="118" t="str">
        <f>IF(AS185="","",VLOOKUP(AS185,シフト記号表!$C$6:$L$47,10,FALSE))</f>
        <v/>
      </c>
      <c r="AT186" s="118" t="str">
        <f>IF(AT185="","",VLOOKUP(AT185,シフト記号表!$C$6:$L$47,10,FALSE))</f>
        <v/>
      </c>
      <c r="AU186" s="118" t="str">
        <f>IF(AU185="","",VLOOKUP(AU185,シフト記号表!$C$6:$L$47,10,FALSE))</f>
        <v/>
      </c>
      <c r="AV186" s="118" t="str">
        <f>IF(AV185="","",VLOOKUP(AV185,シフト記号表!$C$6:$L$47,10,FALSE))</f>
        <v/>
      </c>
      <c r="AW186" s="118" t="str">
        <f>IF(AW185="","",VLOOKUP(AW185,シフト記号表!$C$6:$L$47,10,FALSE))</f>
        <v/>
      </c>
      <c r="AX186" s="119" t="str">
        <f>IF(AX185="","",VLOOKUP(AX185,シフト記号表!$C$6:$L$47,10,FALSE))</f>
        <v/>
      </c>
      <c r="AY186" s="117" t="str">
        <f>IF(AY185="","",VLOOKUP(AY185,シフト記号表!$C$6:$L$47,10,FALSE))</f>
        <v/>
      </c>
      <c r="AZ186" s="118" t="str">
        <f>IF(AZ185="","",VLOOKUP(AZ185,シフト記号表!$C$6:$L$47,10,FALSE))</f>
        <v/>
      </c>
      <c r="BA186" s="118"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87</v>
      </c>
      <c r="C187" s="213"/>
      <c r="D187" s="214"/>
      <c r="E187" s="112"/>
      <c r="F187" s="113"/>
      <c r="G187" s="112"/>
      <c r="H187" s="113"/>
      <c r="I187" s="217"/>
      <c r="J187" s="218"/>
      <c r="K187" s="221"/>
      <c r="L187" s="222"/>
      <c r="M187" s="222"/>
      <c r="N187" s="214"/>
      <c r="O187" s="195"/>
      <c r="P187" s="196"/>
      <c r="Q187" s="196"/>
      <c r="R187" s="196"/>
      <c r="S187" s="197"/>
      <c r="T187" s="130"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198"/>
      <c r="BC187" s="199"/>
      <c r="BD187" s="200"/>
      <c r="BE187" s="201"/>
      <c r="BF187" s="202"/>
      <c r="BG187" s="203"/>
      <c r="BH187" s="203"/>
      <c r="BI187" s="203"/>
      <c r="BJ187" s="204"/>
    </row>
    <row r="188" spans="2:62" ht="20.25" customHeight="1" x14ac:dyDescent="0.4">
      <c r="B188" s="212"/>
      <c r="C188" s="263"/>
      <c r="D188" s="264"/>
      <c r="E188" s="141"/>
      <c r="F188" s="142">
        <f>C187</f>
        <v>0</v>
      </c>
      <c r="G188" s="141"/>
      <c r="H188" s="142">
        <f>I187</f>
        <v>0</v>
      </c>
      <c r="I188" s="265"/>
      <c r="J188" s="266"/>
      <c r="K188" s="267"/>
      <c r="L188" s="268"/>
      <c r="M188" s="268"/>
      <c r="N188" s="264"/>
      <c r="O188" s="195"/>
      <c r="P188" s="196"/>
      <c r="Q188" s="196"/>
      <c r="R188" s="196"/>
      <c r="S188" s="197"/>
      <c r="T188" s="131" t="s">
        <v>124</v>
      </c>
      <c r="U188" s="95"/>
      <c r="V188" s="132"/>
      <c r="W188" s="117" t="str">
        <f>IF(W187="","",VLOOKUP(W187,シフト記号表!$C$6:$L$47,10,FALSE))</f>
        <v/>
      </c>
      <c r="X188" s="118" t="str">
        <f>IF(X187="","",VLOOKUP(X187,シフト記号表!$C$6:$L$47,10,FALSE))</f>
        <v/>
      </c>
      <c r="Y188" s="118" t="str">
        <f>IF(Y187="","",VLOOKUP(Y187,シフト記号表!$C$6:$L$47,10,FALSE))</f>
        <v/>
      </c>
      <c r="Z188" s="118" t="str">
        <f>IF(Z187="","",VLOOKUP(Z187,シフト記号表!$C$6:$L$47,10,FALSE))</f>
        <v/>
      </c>
      <c r="AA188" s="118" t="str">
        <f>IF(AA187="","",VLOOKUP(AA187,シフト記号表!$C$6:$L$47,10,FALSE))</f>
        <v/>
      </c>
      <c r="AB188" s="118" t="str">
        <f>IF(AB187="","",VLOOKUP(AB187,シフト記号表!$C$6:$L$47,10,FALSE))</f>
        <v/>
      </c>
      <c r="AC188" s="119" t="str">
        <f>IF(AC187="","",VLOOKUP(AC187,シフト記号表!$C$6:$L$47,10,FALSE))</f>
        <v/>
      </c>
      <c r="AD188" s="117" t="str">
        <f>IF(AD187="","",VLOOKUP(AD187,シフト記号表!$C$6:$L$47,10,FALSE))</f>
        <v/>
      </c>
      <c r="AE188" s="118" t="str">
        <f>IF(AE187="","",VLOOKUP(AE187,シフト記号表!$C$6:$L$47,10,FALSE))</f>
        <v/>
      </c>
      <c r="AF188" s="118" t="str">
        <f>IF(AF187="","",VLOOKUP(AF187,シフト記号表!$C$6:$L$47,10,FALSE))</f>
        <v/>
      </c>
      <c r="AG188" s="118" t="str">
        <f>IF(AG187="","",VLOOKUP(AG187,シフト記号表!$C$6:$L$47,10,FALSE))</f>
        <v/>
      </c>
      <c r="AH188" s="118" t="str">
        <f>IF(AH187="","",VLOOKUP(AH187,シフト記号表!$C$6:$L$47,10,FALSE))</f>
        <v/>
      </c>
      <c r="AI188" s="118" t="str">
        <f>IF(AI187="","",VLOOKUP(AI187,シフト記号表!$C$6:$L$47,10,FALSE))</f>
        <v/>
      </c>
      <c r="AJ188" s="119" t="str">
        <f>IF(AJ187="","",VLOOKUP(AJ187,シフト記号表!$C$6:$L$47,10,FALSE))</f>
        <v/>
      </c>
      <c r="AK188" s="117" t="str">
        <f>IF(AK187="","",VLOOKUP(AK187,シフト記号表!$C$6:$L$47,10,FALSE))</f>
        <v/>
      </c>
      <c r="AL188" s="118" t="str">
        <f>IF(AL187="","",VLOOKUP(AL187,シフト記号表!$C$6:$L$47,10,FALSE))</f>
        <v/>
      </c>
      <c r="AM188" s="118" t="str">
        <f>IF(AM187="","",VLOOKUP(AM187,シフト記号表!$C$6:$L$47,10,FALSE))</f>
        <v/>
      </c>
      <c r="AN188" s="118" t="str">
        <f>IF(AN187="","",VLOOKUP(AN187,シフト記号表!$C$6:$L$47,10,FALSE))</f>
        <v/>
      </c>
      <c r="AO188" s="118" t="str">
        <f>IF(AO187="","",VLOOKUP(AO187,シフト記号表!$C$6:$L$47,10,FALSE))</f>
        <v/>
      </c>
      <c r="AP188" s="118" t="str">
        <f>IF(AP187="","",VLOOKUP(AP187,シフト記号表!$C$6:$L$47,10,FALSE))</f>
        <v/>
      </c>
      <c r="AQ188" s="119" t="str">
        <f>IF(AQ187="","",VLOOKUP(AQ187,シフト記号表!$C$6:$L$47,10,FALSE))</f>
        <v/>
      </c>
      <c r="AR188" s="117" t="str">
        <f>IF(AR187="","",VLOOKUP(AR187,シフト記号表!$C$6:$L$47,10,FALSE))</f>
        <v/>
      </c>
      <c r="AS188" s="118" t="str">
        <f>IF(AS187="","",VLOOKUP(AS187,シフト記号表!$C$6:$L$47,10,FALSE))</f>
        <v/>
      </c>
      <c r="AT188" s="118" t="str">
        <f>IF(AT187="","",VLOOKUP(AT187,シフト記号表!$C$6:$L$47,10,FALSE))</f>
        <v/>
      </c>
      <c r="AU188" s="118" t="str">
        <f>IF(AU187="","",VLOOKUP(AU187,シフト記号表!$C$6:$L$47,10,FALSE))</f>
        <v/>
      </c>
      <c r="AV188" s="118" t="str">
        <f>IF(AV187="","",VLOOKUP(AV187,シフト記号表!$C$6:$L$47,10,FALSE))</f>
        <v/>
      </c>
      <c r="AW188" s="118" t="str">
        <f>IF(AW187="","",VLOOKUP(AW187,シフト記号表!$C$6:$L$47,10,FALSE))</f>
        <v/>
      </c>
      <c r="AX188" s="119" t="str">
        <f>IF(AX187="","",VLOOKUP(AX187,シフト記号表!$C$6:$L$47,10,FALSE))</f>
        <v/>
      </c>
      <c r="AY188" s="117" t="str">
        <f>IF(AY187="","",VLOOKUP(AY187,シフト記号表!$C$6:$L$47,10,FALSE))</f>
        <v/>
      </c>
      <c r="AZ188" s="118" t="str">
        <f>IF(AZ187="","",VLOOKUP(AZ187,シフト記号表!$C$6:$L$47,10,FALSE))</f>
        <v/>
      </c>
      <c r="BA188" s="118"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88</v>
      </c>
      <c r="C189" s="213"/>
      <c r="D189" s="214"/>
      <c r="E189" s="112"/>
      <c r="F189" s="113"/>
      <c r="G189" s="112"/>
      <c r="H189" s="113"/>
      <c r="I189" s="217"/>
      <c r="J189" s="218"/>
      <c r="K189" s="221"/>
      <c r="L189" s="222"/>
      <c r="M189" s="222"/>
      <c r="N189" s="214"/>
      <c r="O189" s="195"/>
      <c r="P189" s="196"/>
      <c r="Q189" s="196"/>
      <c r="R189" s="196"/>
      <c r="S189" s="197"/>
      <c r="T189" s="130"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198"/>
      <c r="BC189" s="199"/>
      <c r="BD189" s="200"/>
      <c r="BE189" s="201"/>
      <c r="BF189" s="202"/>
      <c r="BG189" s="203"/>
      <c r="BH189" s="203"/>
      <c r="BI189" s="203"/>
      <c r="BJ189" s="204"/>
    </row>
    <row r="190" spans="2:62" ht="20.25" customHeight="1" x14ac:dyDescent="0.4">
      <c r="B190" s="212"/>
      <c r="C190" s="263"/>
      <c r="D190" s="264"/>
      <c r="E190" s="141"/>
      <c r="F190" s="142">
        <f>C189</f>
        <v>0</v>
      </c>
      <c r="G190" s="141"/>
      <c r="H190" s="142">
        <f>I189</f>
        <v>0</v>
      </c>
      <c r="I190" s="265"/>
      <c r="J190" s="266"/>
      <c r="K190" s="267"/>
      <c r="L190" s="268"/>
      <c r="M190" s="268"/>
      <c r="N190" s="264"/>
      <c r="O190" s="195"/>
      <c r="P190" s="196"/>
      <c r="Q190" s="196"/>
      <c r="R190" s="196"/>
      <c r="S190" s="197"/>
      <c r="T190" s="131" t="s">
        <v>124</v>
      </c>
      <c r="U190" s="95"/>
      <c r="V190" s="132"/>
      <c r="W190" s="117" t="str">
        <f>IF(W189="","",VLOOKUP(W189,シフト記号表!$C$6:$L$47,10,FALSE))</f>
        <v/>
      </c>
      <c r="X190" s="118" t="str">
        <f>IF(X189="","",VLOOKUP(X189,シフト記号表!$C$6:$L$47,10,FALSE))</f>
        <v/>
      </c>
      <c r="Y190" s="118" t="str">
        <f>IF(Y189="","",VLOOKUP(Y189,シフト記号表!$C$6:$L$47,10,FALSE))</f>
        <v/>
      </c>
      <c r="Z190" s="118" t="str">
        <f>IF(Z189="","",VLOOKUP(Z189,シフト記号表!$C$6:$L$47,10,FALSE))</f>
        <v/>
      </c>
      <c r="AA190" s="118" t="str">
        <f>IF(AA189="","",VLOOKUP(AA189,シフト記号表!$C$6:$L$47,10,FALSE))</f>
        <v/>
      </c>
      <c r="AB190" s="118" t="str">
        <f>IF(AB189="","",VLOOKUP(AB189,シフト記号表!$C$6:$L$47,10,FALSE))</f>
        <v/>
      </c>
      <c r="AC190" s="119" t="str">
        <f>IF(AC189="","",VLOOKUP(AC189,シフト記号表!$C$6:$L$47,10,FALSE))</f>
        <v/>
      </c>
      <c r="AD190" s="117" t="str">
        <f>IF(AD189="","",VLOOKUP(AD189,シフト記号表!$C$6:$L$47,10,FALSE))</f>
        <v/>
      </c>
      <c r="AE190" s="118" t="str">
        <f>IF(AE189="","",VLOOKUP(AE189,シフト記号表!$C$6:$L$47,10,FALSE))</f>
        <v/>
      </c>
      <c r="AF190" s="118" t="str">
        <f>IF(AF189="","",VLOOKUP(AF189,シフト記号表!$C$6:$L$47,10,FALSE))</f>
        <v/>
      </c>
      <c r="AG190" s="118" t="str">
        <f>IF(AG189="","",VLOOKUP(AG189,シフト記号表!$C$6:$L$47,10,FALSE))</f>
        <v/>
      </c>
      <c r="AH190" s="118" t="str">
        <f>IF(AH189="","",VLOOKUP(AH189,シフト記号表!$C$6:$L$47,10,FALSE))</f>
        <v/>
      </c>
      <c r="AI190" s="118" t="str">
        <f>IF(AI189="","",VLOOKUP(AI189,シフト記号表!$C$6:$L$47,10,FALSE))</f>
        <v/>
      </c>
      <c r="AJ190" s="119" t="str">
        <f>IF(AJ189="","",VLOOKUP(AJ189,シフト記号表!$C$6:$L$47,10,FALSE))</f>
        <v/>
      </c>
      <c r="AK190" s="117" t="str">
        <f>IF(AK189="","",VLOOKUP(AK189,シフト記号表!$C$6:$L$47,10,FALSE))</f>
        <v/>
      </c>
      <c r="AL190" s="118" t="str">
        <f>IF(AL189="","",VLOOKUP(AL189,シフト記号表!$C$6:$L$47,10,FALSE))</f>
        <v/>
      </c>
      <c r="AM190" s="118" t="str">
        <f>IF(AM189="","",VLOOKUP(AM189,シフト記号表!$C$6:$L$47,10,FALSE))</f>
        <v/>
      </c>
      <c r="AN190" s="118" t="str">
        <f>IF(AN189="","",VLOOKUP(AN189,シフト記号表!$C$6:$L$47,10,FALSE))</f>
        <v/>
      </c>
      <c r="AO190" s="118" t="str">
        <f>IF(AO189="","",VLOOKUP(AO189,シフト記号表!$C$6:$L$47,10,FALSE))</f>
        <v/>
      </c>
      <c r="AP190" s="118" t="str">
        <f>IF(AP189="","",VLOOKUP(AP189,シフト記号表!$C$6:$L$47,10,FALSE))</f>
        <v/>
      </c>
      <c r="AQ190" s="119" t="str">
        <f>IF(AQ189="","",VLOOKUP(AQ189,シフト記号表!$C$6:$L$47,10,FALSE))</f>
        <v/>
      </c>
      <c r="AR190" s="117" t="str">
        <f>IF(AR189="","",VLOOKUP(AR189,シフト記号表!$C$6:$L$47,10,FALSE))</f>
        <v/>
      </c>
      <c r="AS190" s="118" t="str">
        <f>IF(AS189="","",VLOOKUP(AS189,シフト記号表!$C$6:$L$47,10,FALSE))</f>
        <v/>
      </c>
      <c r="AT190" s="118" t="str">
        <f>IF(AT189="","",VLOOKUP(AT189,シフト記号表!$C$6:$L$47,10,FALSE))</f>
        <v/>
      </c>
      <c r="AU190" s="118" t="str">
        <f>IF(AU189="","",VLOOKUP(AU189,シフト記号表!$C$6:$L$47,10,FALSE))</f>
        <v/>
      </c>
      <c r="AV190" s="118" t="str">
        <f>IF(AV189="","",VLOOKUP(AV189,シフト記号表!$C$6:$L$47,10,FALSE))</f>
        <v/>
      </c>
      <c r="AW190" s="118" t="str">
        <f>IF(AW189="","",VLOOKUP(AW189,シフト記号表!$C$6:$L$47,10,FALSE))</f>
        <v/>
      </c>
      <c r="AX190" s="119" t="str">
        <f>IF(AX189="","",VLOOKUP(AX189,シフト記号表!$C$6:$L$47,10,FALSE))</f>
        <v/>
      </c>
      <c r="AY190" s="117" t="str">
        <f>IF(AY189="","",VLOOKUP(AY189,シフト記号表!$C$6:$L$47,10,FALSE))</f>
        <v/>
      </c>
      <c r="AZ190" s="118" t="str">
        <f>IF(AZ189="","",VLOOKUP(AZ189,シフト記号表!$C$6:$L$47,10,FALSE))</f>
        <v/>
      </c>
      <c r="BA190" s="118"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89</v>
      </c>
      <c r="C191" s="213"/>
      <c r="D191" s="214"/>
      <c r="E191" s="112"/>
      <c r="F191" s="113"/>
      <c r="G191" s="112"/>
      <c r="H191" s="113"/>
      <c r="I191" s="217"/>
      <c r="J191" s="218"/>
      <c r="K191" s="221"/>
      <c r="L191" s="222"/>
      <c r="M191" s="222"/>
      <c r="N191" s="214"/>
      <c r="O191" s="195"/>
      <c r="P191" s="196"/>
      <c r="Q191" s="196"/>
      <c r="R191" s="196"/>
      <c r="S191" s="197"/>
      <c r="T191" s="130"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198"/>
      <c r="BC191" s="199"/>
      <c r="BD191" s="200"/>
      <c r="BE191" s="201"/>
      <c r="BF191" s="202"/>
      <c r="BG191" s="203"/>
      <c r="BH191" s="203"/>
      <c r="BI191" s="203"/>
      <c r="BJ191" s="204"/>
    </row>
    <row r="192" spans="2:62" ht="20.25" customHeight="1" x14ac:dyDescent="0.4">
      <c r="B192" s="212"/>
      <c r="C192" s="263"/>
      <c r="D192" s="264"/>
      <c r="E192" s="141"/>
      <c r="F192" s="142">
        <f>C191</f>
        <v>0</v>
      </c>
      <c r="G192" s="141"/>
      <c r="H192" s="142">
        <f>I191</f>
        <v>0</v>
      </c>
      <c r="I192" s="265"/>
      <c r="J192" s="266"/>
      <c r="K192" s="267"/>
      <c r="L192" s="268"/>
      <c r="M192" s="268"/>
      <c r="N192" s="264"/>
      <c r="O192" s="195"/>
      <c r="P192" s="196"/>
      <c r="Q192" s="196"/>
      <c r="R192" s="196"/>
      <c r="S192" s="197"/>
      <c r="T192" s="131" t="s">
        <v>124</v>
      </c>
      <c r="U192" s="95"/>
      <c r="V192" s="132"/>
      <c r="W192" s="117" t="str">
        <f>IF(W191="","",VLOOKUP(W191,シフト記号表!$C$6:$L$47,10,FALSE))</f>
        <v/>
      </c>
      <c r="X192" s="118" t="str">
        <f>IF(X191="","",VLOOKUP(X191,シフト記号表!$C$6:$L$47,10,FALSE))</f>
        <v/>
      </c>
      <c r="Y192" s="118" t="str">
        <f>IF(Y191="","",VLOOKUP(Y191,シフト記号表!$C$6:$L$47,10,FALSE))</f>
        <v/>
      </c>
      <c r="Z192" s="118" t="str">
        <f>IF(Z191="","",VLOOKUP(Z191,シフト記号表!$C$6:$L$47,10,FALSE))</f>
        <v/>
      </c>
      <c r="AA192" s="118" t="str">
        <f>IF(AA191="","",VLOOKUP(AA191,シフト記号表!$C$6:$L$47,10,FALSE))</f>
        <v/>
      </c>
      <c r="AB192" s="118" t="str">
        <f>IF(AB191="","",VLOOKUP(AB191,シフト記号表!$C$6:$L$47,10,FALSE))</f>
        <v/>
      </c>
      <c r="AC192" s="119" t="str">
        <f>IF(AC191="","",VLOOKUP(AC191,シフト記号表!$C$6:$L$47,10,FALSE))</f>
        <v/>
      </c>
      <c r="AD192" s="117" t="str">
        <f>IF(AD191="","",VLOOKUP(AD191,シフト記号表!$C$6:$L$47,10,FALSE))</f>
        <v/>
      </c>
      <c r="AE192" s="118" t="str">
        <f>IF(AE191="","",VLOOKUP(AE191,シフト記号表!$C$6:$L$47,10,FALSE))</f>
        <v/>
      </c>
      <c r="AF192" s="118" t="str">
        <f>IF(AF191="","",VLOOKUP(AF191,シフト記号表!$C$6:$L$47,10,FALSE))</f>
        <v/>
      </c>
      <c r="AG192" s="118" t="str">
        <f>IF(AG191="","",VLOOKUP(AG191,シフト記号表!$C$6:$L$47,10,FALSE))</f>
        <v/>
      </c>
      <c r="AH192" s="118" t="str">
        <f>IF(AH191="","",VLOOKUP(AH191,シフト記号表!$C$6:$L$47,10,FALSE))</f>
        <v/>
      </c>
      <c r="AI192" s="118" t="str">
        <f>IF(AI191="","",VLOOKUP(AI191,シフト記号表!$C$6:$L$47,10,FALSE))</f>
        <v/>
      </c>
      <c r="AJ192" s="119" t="str">
        <f>IF(AJ191="","",VLOOKUP(AJ191,シフト記号表!$C$6:$L$47,10,FALSE))</f>
        <v/>
      </c>
      <c r="AK192" s="117" t="str">
        <f>IF(AK191="","",VLOOKUP(AK191,シフト記号表!$C$6:$L$47,10,FALSE))</f>
        <v/>
      </c>
      <c r="AL192" s="118" t="str">
        <f>IF(AL191="","",VLOOKUP(AL191,シフト記号表!$C$6:$L$47,10,FALSE))</f>
        <v/>
      </c>
      <c r="AM192" s="118" t="str">
        <f>IF(AM191="","",VLOOKUP(AM191,シフト記号表!$C$6:$L$47,10,FALSE))</f>
        <v/>
      </c>
      <c r="AN192" s="118" t="str">
        <f>IF(AN191="","",VLOOKUP(AN191,シフト記号表!$C$6:$L$47,10,FALSE))</f>
        <v/>
      </c>
      <c r="AO192" s="118" t="str">
        <f>IF(AO191="","",VLOOKUP(AO191,シフト記号表!$C$6:$L$47,10,FALSE))</f>
        <v/>
      </c>
      <c r="AP192" s="118" t="str">
        <f>IF(AP191="","",VLOOKUP(AP191,シフト記号表!$C$6:$L$47,10,FALSE))</f>
        <v/>
      </c>
      <c r="AQ192" s="119" t="str">
        <f>IF(AQ191="","",VLOOKUP(AQ191,シフト記号表!$C$6:$L$47,10,FALSE))</f>
        <v/>
      </c>
      <c r="AR192" s="117" t="str">
        <f>IF(AR191="","",VLOOKUP(AR191,シフト記号表!$C$6:$L$47,10,FALSE))</f>
        <v/>
      </c>
      <c r="AS192" s="118" t="str">
        <f>IF(AS191="","",VLOOKUP(AS191,シフト記号表!$C$6:$L$47,10,FALSE))</f>
        <v/>
      </c>
      <c r="AT192" s="118" t="str">
        <f>IF(AT191="","",VLOOKUP(AT191,シフト記号表!$C$6:$L$47,10,FALSE))</f>
        <v/>
      </c>
      <c r="AU192" s="118" t="str">
        <f>IF(AU191="","",VLOOKUP(AU191,シフト記号表!$C$6:$L$47,10,FALSE))</f>
        <v/>
      </c>
      <c r="AV192" s="118" t="str">
        <f>IF(AV191="","",VLOOKUP(AV191,シフト記号表!$C$6:$L$47,10,FALSE))</f>
        <v/>
      </c>
      <c r="AW192" s="118" t="str">
        <f>IF(AW191="","",VLOOKUP(AW191,シフト記号表!$C$6:$L$47,10,FALSE))</f>
        <v/>
      </c>
      <c r="AX192" s="119" t="str">
        <f>IF(AX191="","",VLOOKUP(AX191,シフト記号表!$C$6:$L$47,10,FALSE))</f>
        <v/>
      </c>
      <c r="AY192" s="117" t="str">
        <f>IF(AY191="","",VLOOKUP(AY191,シフト記号表!$C$6:$L$47,10,FALSE))</f>
        <v/>
      </c>
      <c r="AZ192" s="118" t="str">
        <f>IF(AZ191="","",VLOOKUP(AZ191,シフト記号表!$C$6:$L$47,10,FALSE))</f>
        <v/>
      </c>
      <c r="BA192" s="118"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90</v>
      </c>
      <c r="C193" s="213"/>
      <c r="D193" s="214"/>
      <c r="E193" s="112"/>
      <c r="F193" s="113"/>
      <c r="G193" s="112"/>
      <c r="H193" s="113"/>
      <c r="I193" s="217"/>
      <c r="J193" s="218"/>
      <c r="K193" s="221"/>
      <c r="L193" s="222"/>
      <c r="M193" s="222"/>
      <c r="N193" s="214"/>
      <c r="O193" s="195"/>
      <c r="P193" s="196"/>
      <c r="Q193" s="196"/>
      <c r="R193" s="196"/>
      <c r="S193" s="197"/>
      <c r="T193" s="130"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198"/>
      <c r="BC193" s="199"/>
      <c r="BD193" s="200"/>
      <c r="BE193" s="201"/>
      <c r="BF193" s="202"/>
      <c r="BG193" s="203"/>
      <c r="BH193" s="203"/>
      <c r="BI193" s="203"/>
      <c r="BJ193" s="204"/>
    </row>
    <row r="194" spans="2:62" ht="20.25" customHeight="1" x14ac:dyDescent="0.4">
      <c r="B194" s="212"/>
      <c r="C194" s="263"/>
      <c r="D194" s="264"/>
      <c r="E194" s="141"/>
      <c r="F194" s="142">
        <f>C193</f>
        <v>0</v>
      </c>
      <c r="G194" s="141"/>
      <c r="H194" s="142">
        <f>I193</f>
        <v>0</v>
      </c>
      <c r="I194" s="265"/>
      <c r="J194" s="266"/>
      <c r="K194" s="267"/>
      <c r="L194" s="268"/>
      <c r="M194" s="268"/>
      <c r="N194" s="264"/>
      <c r="O194" s="195"/>
      <c r="P194" s="196"/>
      <c r="Q194" s="196"/>
      <c r="R194" s="196"/>
      <c r="S194" s="197"/>
      <c r="T194" s="131" t="s">
        <v>124</v>
      </c>
      <c r="U194" s="95"/>
      <c r="V194" s="132"/>
      <c r="W194" s="117" t="str">
        <f>IF(W193="","",VLOOKUP(W193,シフト記号表!$C$6:$L$47,10,FALSE))</f>
        <v/>
      </c>
      <c r="X194" s="118" t="str">
        <f>IF(X193="","",VLOOKUP(X193,シフト記号表!$C$6:$L$47,10,FALSE))</f>
        <v/>
      </c>
      <c r="Y194" s="118" t="str">
        <f>IF(Y193="","",VLOOKUP(Y193,シフト記号表!$C$6:$L$47,10,FALSE))</f>
        <v/>
      </c>
      <c r="Z194" s="118" t="str">
        <f>IF(Z193="","",VLOOKUP(Z193,シフト記号表!$C$6:$L$47,10,FALSE))</f>
        <v/>
      </c>
      <c r="AA194" s="118" t="str">
        <f>IF(AA193="","",VLOOKUP(AA193,シフト記号表!$C$6:$L$47,10,FALSE))</f>
        <v/>
      </c>
      <c r="AB194" s="118" t="str">
        <f>IF(AB193="","",VLOOKUP(AB193,シフト記号表!$C$6:$L$47,10,FALSE))</f>
        <v/>
      </c>
      <c r="AC194" s="119" t="str">
        <f>IF(AC193="","",VLOOKUP(AC193,シフト記号表!$C$6:$L$47,10,FALSE))</f>
        <v/>
      </c>
      <c r="AD194" s="117" t="str">
        <f>IF(AD193="","",VLOOKUP(AD193,シフト記号表!$C$6:$L$47,10,FALSE))</f>
        <v/>
      </c>
      <c r="AE194" s="118" t="str">
        <f>IF(AE193="","",VLOOKUP(AE193,シフト記号表!$C$6:$L$47,10,FALSE))</f>
        <v/>
      </c>
      <c r="AF194" s="118" t="str">
        <f>IF(AF193="","",VLOOKUP(AF193,シフト記号表!$C$6:$L$47,10,FALSE))</f>
        <v/>
      </c>
      <c r="AG194" s="118" t="str">
        <f>IF(AG193="","",VLOOKUP(AG193,シフト記号表!$C$6:$L$47,10,FALSE))</f>
        <v/>
      </c>
      <c r="AH194" s="118" t="str">
        <f>IF(AH193="","",VLOOKUP(AH193,シフト記号表!$C$6:$L$47,10,FALSE))</f>
        <v/>
      </c>
      <c r="AI194" s="118" t="str">
        <f>IF(AI193="","",VLOOKUP(AI193,シフト記号表!$C$6:$L$47,10,FALSE))</f>
        <v/>
      </c>
      <c r="AJ194" s="119" t="str">
        <f>IF(AJ193="","",VLOOKUP(AJ193,シフト記号表!$C$6:$L$47,10,FALSE))</f>
        <v/>
      </c>
      <c r="AK194" s="117" t="str">
        <f>IF(AK193="","",VLOOKUP(AK193,シフト記号表!$C$6:$L$47,10,FALSE))</f>
        <v/>
      </c>
      <c r="AL194" s="118" t="str">
        <f>IF(AL193="","",VLOOKUP(AL193,シフト記号表!$C$6:$L$47,10,FALSE))</f>
        <v/>
      </c>
      <c r="AM194" s="118" t="str">
        <f>IF(AM193="","",VLOOKUP(AM193,シフト記号表!$C$6:$L$47,10,FALSE))</f>
        <v/>
      </c>
      <c r="AN194" s="118" t="str">
        <f>IF(AN193="","",VLOOKUP(AN193,シフト記号表!$C$6:$L$47,10,FALSE))</f>
        <v/>
      </c>
      <c r="AO194" s="118" t="str">
        <f>IF(AO193="","",VLOOKUP(AO193,シフト記号表!$C$6:$L$47,10,FALSE))</f>
        <v/>
      </c>
      <c r="AP194" s="118" t="str">
        <f>IF(AP193="","",VLOOKUP(AP193,シフト記号表!$C$6:$L$47,10,FALSE))</f>
        <v/>
      </c>
      <c r="AQ194" s="119" t="str">
        <f>IF(AQ193="","",VLOOKUP(AQ193,シフト記号表!$C$6:$L$47,10,FALSE))</f>
        <v/>
      </c>
      <c r="AR194" s="117" t="str">
        <f>IF(AR193="","",VLOOKUP(AR193,シフト記号表!$C$6:$L$47,10,FALSE))</f>
        <v/>
      </c>
      <c r="AS194" s="118" t="str">
        <f>IF(AS193="","",VLOOKUP(AS193,シフト記号表!$C$6:$L$47,10,FALSE))</f>
        <v/>
      </c>
      <c r="AT194" s="118" t="str">
        <f>IF(AT193="","",VLOOKUP(AT193,シフト記号表!$C$6:$L$47,10,FALSE))</f>
        <v/>
      </c>
      <c r="AU194" s="118" t="str">
        <f>IF(AU193="","",VLOOKUP(AU193,シフト記号表!$C$6:$L$47,10,FALSE))</f>
        <v/>
      </c>
      <c r="AV194" s="118" t="str">
        <f>IF(AV193="","",VLOOKUP(AV193,シフト記号表!$C$6:$L$47,10,FALSE))</f>
        <v/>
      </c>
      <c r="AW194" s="118" t="str">
        <f>IF(AW193="","",VLOOKUP(AW193,シフト記号表!$C$6:$L$47,10,FALSE))</f>
        <v/>
      </c>
      <c r="AX194" s="119" t="str">
        <f>IF(AX193="","",VLOOKUP(AX193,シフト記号表!$C$6:$L$47,10,FALSE))</f>
        <v/>
      </c>
      <c r="AY194" s="117" t="str">
        <f>IF(AY193="","",VLOOKUP(AY193,シフト記号表!$C$6:$L$47,10,FALSE))</f>
        <v/>
      </c>
      <c r="AZ194" s="118" t="str">
        <f>IF(AZ193="","",VLOOKUP(AZ193,シフト記号表!$C$6:$L$47,10,FALSE))</f>
        <v/>
      </c>
      <c r="BA194" s="118"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91</v>
      </c>
      <c r="C195" s="213"/>
      <c r="D195" s="214"/>
      <c r="E195" s="112"/>
      <c r="F195" s="113"/>
      <c r="G195" s="112"/>
      <c r="H195" s="113"/>
      <c r="I195" s="217"/>
      <c r="J195" s="218"/>
      <c r="K195" s="221"/>
      <c r="L195" s="222"/>
      <c r="M195" s="222"/>
      <c r="N195" s="214"/>
      <c r="O195" s="195"/>
      <c r="P195" s="196"/>
      <c r="Q195" s="196"/>
      <c r="R195" s="196"/>
      <c r="S195" s="197"/>
      <c r="T195" s="130"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198"/>
      <c r="BC195" s="199"/>
      <c r="BD195" s="200"/>
      <c r="BE195" s="201"/>
      <c r="BF195" s="202"/>
      <c r="BG195" s="203"/>
      <c r="BH195" s="203"/>
      <c r="BI195" s="203"/>
      <c r="BJ195" s="204"/>
    </row>
    <row r="196" spans="2:62" ht="20.25" customHeight="1" x14ac:dyDescent="0.4">
      <c r="B196" s="212"/>
      <c r="C196" s="263"/>
      <c r="D196" s="264"/>
      <c r="E196" s="141"/>
      <c r="F196" s="142">
        <f>C195</f>
        <v>0</v>
      </c>
      <c r="G196" s="141"/>
      <c r="H196" s="142">
        <f>I195</f>
        <v>0</v>
      </c>
      <c r="I196" s="265"/>
      <c r="J196" s="266"/>
      <c r="K196" s="267"/>
      <c r="L196" s="268"/>
      <c r="M196" s="268"/>
      <c r="N196" s="264"/>
      <c r="O196" s="195"/>
      <c r="P196" s="196"/>
      <c r="Q196" s="196"/>
      <c r="R196" s="196"/>
      <c r="S196" s="197"/>
      <c r="T196" s="131" t="s">
        <v>124</v>
      </c>
      <c r="U196" s="95"/>
      <c r="V196" s="132"/>
      <c r="W196" s="117" t="str">
        <f>IF(W195="","",VLOOKUP(W195,シフト記号表!$C$6:$L$47,10,FALSE))</f>
        <v/>
      </c>
      <c r="X196" s="118" t="str">
        <f>IF(X195="","",VLOOKUP(X195,シフト記号表!$C$6:$L$47,10,FALSE))</f>
        <v/>
      </c>
      <c r="Y196" s="118" t="str">
        <f>IF(Y195="","",VLOOKUP(Y195,シフト記号表!$C$6:$L$47,10,FALSE))</f>
        <v/>
      </c>
      <c r="Z196" s="118" t="str">
        <f>IF(Z195="","",VLOOKUP(Z195,シフト記号表!$C$6:$L$47,10,FALSE))</f>
        <v/>
      </c>
      <c r="AA196" s="118" t="str">
        <f>IF(AA195="","",VLOOKUP(AA195,シフト記号表!$C$6:$L$47,10,FALSE))</f>
        <v/>
      </c>
      <c r="AB196" s="118" t="str">
        <f>IF(AB195="","",VLOOKUP(AB195,シフト記号表!$C$6:$L$47,10,FALSE))</f>
        <v/>
      </c>
      <c r="AC196" s="119" t="str">
        <f>IF(AC195="","",VLOOKUP(AC195,シフト記号表!$C$6:$L$47,10,FALSE))</f>
        <v/>
      </c>
      <c r="AD196" s="117" t="str">
        <f>IF(AD195="","",VLOOKUP(AD195,シフト記号表!$C$6:$L$47,10,FALSE))</f>
        <v/>
      </c>
      <c r="AE196" s="118" t="str">
        <f>IF(AE195="","",VLOOKUP(AE195,シフト記号表!$C$6:$L$47,10,FALSE))</f>
        <v/>
      </c>
      <c r="AF196" s="118" t="str">
        <f>IF(AF195="","",VLOOKUP(AF195,シフト記号表!$C$6:$L$47,10,FALSE))</f>
        <v/>
      </c>
      <c r="AG196" s="118" t="str">
        <f>IF(AG195="","",VLOOKUP(AG195,シフト記号表!$C$6:$L$47,10,FALSE))</f>
        <v/>
      </c>
      <c r="AH196" s="118" t="str">
        <f>IF(AH195="","",VLOOKUP(AH195,シフト記号表!$C$6:$L$47,10,FALSE))</f>
        <v/>
      </c>
      <c r="AI196" s="118" t="str">
        <f>IF(AI195="","",VLOOKUP(AI195,シフト記号表!$C$6:$L$47,10,FALSE))</f>
        <v/>
      </c>
      <c r="AJ196" s="119" t="str">
        <f>IF(AJ195="","",VLOOKUP(AJ195,シフト記号表!$C$6:$L$47,10,FALSE))</f>
        <v/>
      </c>
      <c r="AK196" s="117" t="str">
        <f>IF(AK195="","",VLOOKUP(AK195,シフト記号表!$C$6:$L$47,10,FALSE))</f>
        <v/>
      </c>
      <c r="AL196" s="118" t="str">
        <f>IF(AL195="","",VLOOKUP(AL195,シフト記号表!$C$6:$L$47,10,FALSE))</f>
        <v/>
      </c>
      <c r="AM196" s="118" t="str">
        <f>IF(AM195="","",VLOOKUP(AM195,シフト記号表!$C$6:$L$47,10,FALSE))</f>
        <v/>
      </c>
      <c r="AN196" s="118" t="str">
        <f>IF(AN195="","",VLOOKUP(AN195,シフト記号表!$C$6:$L$47,10,FALSE))</f>
        <v/>
      </c>
      <c r="AO196" s="118" t="str">
        <f>IF(AO195="","",VLOOKUP(AO195,シフト記号表!$C$6:$L$47,10,FALSE))</f>
        <v/>
      </c>
      <c r="AP196" s="118" t="str">
        <f>IF(AP195="","",VLOOKUP(AP195,シフト記号表!$C$6:$L$47,10,FALSE))</f>
        <v/>
      </c>
      <c r="AQ196" s="119" t="str">
        <f>IF(AQ195="","",VLOOKUP(AQ195,シフト記号表!$C$6:$L$47,10,FALSE))</f>
        <v/>
      </c>
      <c r="AR196" s="117" t="str">
        <f>IF(AR195="","",VLOOKUP(AR195,シフト記号表!$C$6:$L$47,10,FALSE))</f>
        <v/>
      </c>
      <c r="AS196" s="118" t="str">
        <f>IF(AS195="","",VLOOKUP(AS195,シフト記号表!$C$6:$L$47,10,FALSE))</f>
        <v/>
      </c>
      <c r="AT196" s="118" t="str">
        <f>IF(AT195="","",VLOOKUP(AT195,シフト記号表!$C$6:$L$47,10,FALSE))</f>
        <v/>
      </c>
      <c r="AU196" s="118" t="str">
        <f>IF(AU195="","",VLOOKUP(AU195,シフト記号表!$C$6:$L$47,10,FALSE))</f>
        <v/>
      </c>
      <c r="AV196" s="118" t="str">
        <f>IF(AV195="","",VLOOKUP(AV195,シフト記号表!$C$6:$L$47,10,FALSE))</f>
        <v/>
      </c>
      <c r="AW196" s="118" t="str">
        <f>IF(AW195="","",VLOOKUP(AW195,シフト記号表!$C$6:$L$47,10,FALSE))</f>
        <v/>
      </c>
      <c r="AX196" s="119" t="str">
        <f>IF(AX195="","",VLOOKUP(AX195,シフト記号表!$C$6:$L$47,10,FALSE))</f>
        <v/>
      </c>
      <c r="AY196" s="117" t="str">
        <f>IF(AY195="","",VLOOKUP(AY195,シフト記号表!$C$6:$L$47,10,FALSE))</f>
        <v/>
      </c>
      <c r="AZ196" s="118" t="str">
        <f>IF(AZ195="","",VLOOKUP(AZ195,シフト記号表!$C$6:$L$47,10,FALSE))</f>
        <v/>
      </c>
      <c r="BA196" s="118"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92</v>
      </c>
      <c r="C197" s="213"/>
      <c r="D197" s="214"/>
      <c r="E197" s="112"/>
      <c r="F197" s="113"/>
      <c r="G197" s="112"/>
      <c r="H197" s="113"/>
      <c r="I197" s="217"/>
      <c r="J197" s="218"/>
      <c r="K197" s="221"/>
      <c r="L197" s="222"/>
      <c r="M197" s="222"/>
      <c r="N197" s="214"/>
      <c r="O197" s="195"/>
      <c r="P197" s="196"/>
      <c r="Q197" s="196"/>
      <c r="R197" s="196"/>
      <c r="S197" s="197"/>
      <c r="T197" s="130"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198"/>
      <c r="BC197" s="199"/>
      <c r="BD197" s="200"/>
      <c r="BE197" s="201"/>
      <c r="BF197" s="202"/>
      <c r="BG197" s="203"/>
      <c r="BH197" s="203"/>
      <c r="BI197" s="203"/>
      <c r="BJ197" s="204"/>
    </row>
    <row r="198" spans="2:62" ht="20.25" customHeight="1" x14ac:dyDescent="0.4">
      <c r="B198" s="212"/>
      <c r="C198" s="263"/>
      <c r="D198" s="264"/>
      <c r="E198" s="141"/>
      <c r="F198" s="142">
        <f>C197</f>
        <v>0</v>
      </c>
      <c r="G198" s="141"/>
      <c r="H198" s="142">
        <f>I197</f>
        <v>0</v>
      </c>
      <c r="I198" s="265"/>
      <c r="J198" s="266"/>
      <c r="K198" s="267"/>
      <c r="L198" s="268"/>
      <c r="M198" s="268"/>
      <c r="N198" s="264"/>
      <c r="O198" s="195"/>
      <c r="P198" s="196"/>
      <c r="Q198" s="196"/>
      <c r="R198" s="196"/>
      <c r="S198" s="197"/>
      <c r="T198" s="131" t="s">
        <v>124</v>
      </c>
      <c r="U198" s="95"/>
      <c r="V198" s="132"/>
      <c r="W198" s="117" t="str">
        <f>IF(W197="","",VLOOKUP(W197,シフト記号表!$C$6:$L$47,10,FALSE))</f>
        <v/>
      </c>
      <c r="X198" s="118" t="str">
        <f>IF(X197="","",VLOOKUP(X197,シフト記号表!$C$6:$L$47,10,FALSE))</f>
        <v/>
      </c>
      <c r="Y198" s="118" t="str">
        <f>IF(Y197="","",VLOOKUP(Y197,シフト記号表!$C$6:$L$47,10,FALSE))</f>
        <v/>
      </c>
      <c r="Z198" s="118" t="str">
        <f>IF(Z197="","",VLOOKUP(Z197,シフト記号表!$C$6:$L$47,10,FALSE))</f>
        <v/>
      </c>
      <c r="AA198" s="118" t="str">
        <f>IF(AA197="","",VLOOKUP(AA197,シフト記号表!$C$6:$L$47,10,FALSE))</f>
        <v/>
      </c>
      <c r="AB198" s="118" t="str">
        <f>IF(AB197="","",VLOOKUP(AB197,シフト記号表!$C$6:$L$47,10,FALSE))</f>
        <v/>
      </c>
      <c r="AC198" s="119" t="str">
        <f>IF(AC197="","",VLOOKUP(AC197,シフト記号表!$C$6:$L$47,10,FALSE))</f>
        <v/>
      </c>
      <c r="AD198" s="117" t="str">
        <f>IF(AD197="","",VLOOKUP(AD197,シフト記号表!$C$6:$L$47,10,FALSE))</f>
        <v/>
      </c>
      <c r="AE198" s="118" t="str">
        <f>IF(AE197="","",VLOOKUP(AE197,シフト記号表!$C$6:$L$47,10,FALSE))</f>
        <v/>
      </c>
      <c r="AF198" s="118" t="str">
        <f>IF(AF197="","",VLOOKUP(AF197,シフト記号表!$C$6:$L$47,10,FALSE))</f>
        <v/>
      </c>
      <c r="AG198" s="118" t="str">
        <f>IF(AG197="","",VLOOKUP(AG197,シフト記号表!$C$6:$L$47,10,FALSE))</f>
        <v/>
      </c>
      <c r="AH198" s="118" t="str">
        <f>IF(AH197="","",VLOOKUP(AH197,シフト記号表!$C$6:$L$47,10,FALSE))</f>
        <v/>
      </c>
      <c r="AI198" s="118" t="str">
        <f>IF(AI197="","",VLOOKUP(AI197,シフト記号表!$C$6:$L$47,10,FALSE))</f>
        <v/>
      </c>
      <c r="AJ198" s="119" t="str">
        <f>IF(AJ197="","",VLOOKUP(AJ197,シフト記号表!$C$6:$L$47,10,FALSE))</f>
        <v/>
      </c>
      <c r="AK198" s="117" t="str">
        <f>IF(AK197="","",VLOOKUP(AK197,シフト記号表!$C$6:$L$47,10,FALSE))</f>
        <v/>
      </c>
      <c r="AL198" s="118" t="str">
        <f>IF(AL197="","",VLOOKUP(AL197,シフト記号表!$C$6:$L$47,10,FALSE))</f>
        <v/>
      </c>
      <c r="AM198" s="118" t="str">
        <f>IF(AM197="","",VLOOKUP(AM197,シフト記号表!$C$6:$L$47,10,FALSE))</f>
        <v/>
      </c>
      <c r="AN198" s="118" t="str">
        <f>IF(AN197="","",VLOOKUP(AN197,シフト記号表!$C$6:$L$47,10,FALSE))</f>
        <v/>
      </c>
      <c r="AO198" s="118" t="str">
        <f>IF(AO197="","",VLOOKUP(AO197,シフト記号表!$C$6:$L$47,10,FALSE))</f>
        <v/>
      </c>
      <c r="AP198" s="118" t="str">
        <f>IF(AP197="","",VLOOKUP(AP197,シフト記号表!$C$6:$L$47,10,FALSE))</f>
        <v/>
      </c>
      <c r="AQ198" s="119" t="str">
        <f>IF(AQ197="","",VLOOKUP(AQ197,シフト記号表!$C$6:$L$47,10,FALSE))</f>
        <v/>
      </c>
      <c r="AR198" s="117" t="str">
        <f>IF(AR197="","",VLOOKUP(AR197,シフト記号表!$C$6:$L$47,10,FALSE))</f>
        <v/>
      </c>
      <c r="AS198" s="118" t="str">
        <f>IF(AS197="","",VLOOKUP(AS197,シフト記号表!$C$6:$L$47,10,FALSE))</f>
        <v/>
      </c>
      <c r="AT198" s="118" t="str">
        <f>IF(AT197="","",VLOOKUP(AT197,シフト記号表!$C$6:$L$47,10,FALSE))</f>
        <v/>
      </c>
      <c r="AU198" s="118" t="str">
        <f>IF(AU197="","",VLOOKUP(AU197,シフト記号表!$C$6:$L$47,10,FALSE))</f>
        <v/>
      </c>
      <c r="AV198" s="118" t="str">
        <f>IF(AV197="","",VLOOKUP(AV197,シフト記号表!$C$6:$L$47,10,FALSE))</f>
        <v/>
      </c>
      <c r="AW198" s="118" t="str">
        <f>IF(AW197="","",VLOOKUP(AW197,シフト記号表!$C$6:$L$47,10,FALSE))</f>
        <v/>
      </c>
      <c r="AX198" s="119" t="str">
        <f>IF(AX197="","",VLOOKUP(AX197,シフト記号表!$C$6:$L$47,10,FALSE))</f>
        <v/>
      </c>
      <c r="AY198" s="117" t="str">
        <f>IF(AY197="","",VLOOKUP(AY197,シフト記号表!$C$6:$L$47,10,FALSE))</f>
        <v/>
      </c>
      <c r="AZ198" s="118" t="str">
        <f>IF(AZ197="","",VLOOKUP(AZ197,シフト記号表!$C$6:$L$47,10,FALSE))</f>
        <v/>
      </c>
      <c r="BA198" s="118"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93</v>
      </c>
      <c r="C199" s="213"/>
      <c r="D199" s="214"/>
      <c r="E199" s="112"/>
      <c r="F199" s="113"/>
      <c r="G199" s="112"/>
      <c r="H199" s="113"/>
      <c r="I199" s="217"/>
      <c r="J199" s="218"/>
      <c r="K199" s="221"/>
      <c r="L199" s="222"/>
      <c r="M199" s="222"/>
      <c r="N199" s="214"/>
      <c r="O199" s="195"/>
      <c r="P199" s="196"/>
      <c r="Q199" s="196"/>
      <c r="R199" s="196"/>
      <c r="S199" s="197"/>
      <c r="T199" s="130"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198"/>
      <c r="BC199" s="199"/>
      <c r="BD199" s="200"/>
      <c r="BE199" s="201"/>
      <c r="BF199" s="202"/>
      <c r="BG199" s="203"/>
      <c r="BH199" s="203"/>
      <c r="BI199" s="203"/>
      <c r="BJ199" s="204"/>
    </row>
    <row r="200" spans="2:62" ht="20.25" customHeight="1" x14ac:dyDescent="0.4">
      <c r="B200" s="212"/>
      <c r="C200" s="263"/>
      <c r="D200" s="264"/>
      <c r="E200" s="141"/>
      <c r="F200" s="142">
        <f>C199</f>
        <v>0</v>
      </c>
      <c r="G200" s="141"/>
      <c r="H200" s="142">
        <f>I199</f>
        <v>0</v>
      </c>
      <c r="I200" s="265"/>
      <c r="J200" s="266"/>
      <c r="K200" s="267"/>
      <c r="L200" s="268"/>
      <c r="M200" s="268"/>
      <c r="N200" s="264"/>
      <c r="O200" s="195"/>
      <c r="P200" s="196"/>
      <c r="Q200" s="196"/>
      <c r="R200" s="196"/>
      <c r="S200" s="197"/>
      <c r="T200" s="131" t="s">
        <v>124</v>
      </c>
      <c r="U200" s="95"/>
      <c r="V200" s="132"/>
      <c r="W200" s="117" t="str">
        <f>IF(W199="","",VLOOKUP(W199,シフト記号表!$C$6:$L$47,10,FALSE))</f>
        <v/>
      </c>
      <c r="X200" s="118" t="str">
        <f>IF(X199="","",VLOOKUP(X199,シフト記号表!$C$6:$L$47,10,FALSE))</f>
        <v/>
      </c>
      <c r="Y200" s="118" t="str">
        <f>IF(Y199="","",VLOOKUP(Y199,シフト記号表!$C$6:$L$47,10,FALSE))</f>
        <v/>
      </c>
      <c r="Z200" s="118" t="str">
        <f>IF(Z199="","",VLOOKUP(Z199,シフト記号表!$C$6:$L$47,10,FALSE))</f>
        <v/>
      </c>
      <c r="AA200" s="118" t="str">
        <f>IF(AA199="","",VLOOKUP(AA199,シフト記号表!$C$6:$L$47,10,FALSE))</f>
        <v/>
      </c>
      <c r="AB200" s="118" t="str">
        <f>IF(AB199="","",VLOOKUP(AB199,シフト記号表!$C$6:$L$47,10,FALSE))</f>
        <v/>
      </c>
      <c r="AC200" s="119" t="str">
        <f>IF(AC199="","",VLOOKUP(AC199,シフト記号表!$C$6:$L$47,10,FALSE))</f>
        <v/>
      </c>
      <c r="AD200" s="117" t="str">
        <f>IF(AD199="","",VLOOKUP(AD199,シフト記号表!$C$6:$L$47,10,FALSE))</f>
        <v/>
      </c>
      <c r="AE200" s="118" t="str">
        <f>IF(AE199="","",VLOOKUP(AE199,シフト記号表!$C$6:$L$47,10,FALSE))</f>
        <v/>
      </c>
      <c r="AF200" s="118" t="str">
        <f>IF(AF199="","",VLOOKUP(AF199,シフト記号表!$C$6:$L$47,10,FALSE))</f>
        <v/>
      </c>
      <c r="AG200" s="118" t="str">
        <f>IF(AG199="","",VLOOKUP(AG199,シフト記号表!$C$6:$L$47,10,FALSE))</f>
        <v/>
      </c>
      <c r="AH200" s="118" t="str">
        <f>IF(AH199="","",VLOOKUP(AH199,シフト記号表!$C$6:$L$47,10,FALSE))</f>
        <v/>
      </c>
      <c r="AI200" s="118" t="str">
        <f>IF(AI199="","",VLOOKUP(AI199,シフト記号表!$C$6:$L$47,10,FALSE))</f>
        <v/>
      </c>
      <c r="AJ200" s="119" t="str">
        <f>IF(AJ199="","",VLOOKUP(AJ199,シフト記号表!$C$6:$L$47,10,FALSE))</f>
        <v/>
      </c>
      <c r="AK200" s="117" t="str">
        <f>IF(AK199="","",VLOOKUP(AK199,シフト記号表!$C$6:$L$47,10,FALSE))</f>
        <v/>
      </c>
      <c r="AL200" s="118" t="str">
        <f>IF(AL199="","",VLOOKUP(AL199,シフト記号表!$C$6:$L$47,10,FALSE))</f>
        <v/>
      </c>
      <c r="AM200" s="118" t="str">
        <f>IF(AM199="","",VLOOKUP(AM199,シフト記号表!$C$6:$L$47,10,FALSE))</f>
        <v/>
      </c>
      <c r="AN200" s="118" t="str">
        <f>IF(AN199="","",VLOOKUP(AN199,シフト記号表!$C$6:$L$47,10,FALSE))</f>
        <v/>
      </c>
      <c r="AO200" s="118" t="str">
        <f>IF(AO199="","",VLOOKUP(AO199,シフト記号表!$C$6:$L$47,10,FALSE))</f>
        <v/>
      </c>
      <c r="AP200" s="118" t="str">
        <f>IF(AP199="","",VLOOKUP(AP199,シフト記号表!$C$6:$L$47,10,FALSE))</f>
        <v/>
      </c>
      <c r="AQ200" s="119" t="str">
        <f>IF(AQ199="","",VLOOKUP(AQ199,シフト記号表!$C$6:$L$47,10,FALSE))</f>
        <v/>
      </c>
      <c r="AR200" s="117" t="str">
        <f>IF(AR199="","",VLOOKUP(AR199,シフト記号表!$C$6:$L$47,10,FALSE))</f>
        <v/>
      </c>
      <c r="AS200" s="118" t="str">
        <f>IF(AS199="","",VLOOKUP(AS199,シフト記号表!$C$6:$L$47,10,FALSE))</f>
        <v/>
      </c>
      <c r="AT200" s="118" t="str">
        <f>IF(AT199="","",VLOOKUP(AT199,シフト記号表!$C$6:$L$47,10,FALSE))</f>
        <v/>
      </c>
      <c r="AU200" s="118" t="str">
        <f>IF(AU199="","",VLOOKUP(AU199,シフト記号表!$C$6:$L$47,10,FALSE))</f>
        <v/>
      </c>
      <c r="AV200" s="118" t="str">
        <f>IF(AV199="","",VLOOKUP(AV199,シフト記号表!$C$6:$L$47,10,FALSE))</f>
        <v/>
      </c>
      <c r="AW200" s="118" t="str">
        <f>IF(AW199="","",VLOOKUP(AW199,シフト記号表!$C$6:$L$47,10,FALSE))</f>
        <v/>
      </c>
      <c r="AX200" s="119" t="str">
        <f>IF(AX199="","",VLOOKUP(AX199,シフト記号表!$C$6:$L$47,10,FALSE))</f>
        <v/>
      </c>
      <c r="AY200" s="117" t="str">
        <f>IF(AY199="","",VLOOKUP(AY199,シフト記号表!$C$6:$L$47,10,FALSE))</f>
        <v/>
      </c>
      <c r="AZ200" s="118" t="str">
        <f>IF(AZ199="","",VLOOKUP(AZ199,シフト記号表!$C$6:$L$47,10,FALSE))</f>
        <v/>
      </c>
      <c r="BA200" s="118"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94</v>
      </c>
      <c r="C201" s="213"/>
      <c r="D201" s="214"/>
      <c r="E201" s="112"/>
      <c r="F201" s="113"/>
      <c r="G201" s="112"/>
      <c r="H201" s="113"/>
      <c r="I201" s="217"/>
      <c r="J201" s="218"/>
      <c r="K201" s="221"/>
      <c r="L201" s="222"/>
      <c r="M201" s="222"/>
      <c r="N201" s="214"/>
      <c r="O201" s="195"/>
      <c r="P201" s="196"/>
      <c r="Q201" s="196"/>
      <c r="R201" s="196"/>
      <c r="S201" s="197"/>
      <c r="T201" s="130"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198"/>
      <c r="BC201" s="199"/>
      <c r="BD201" s="200"/>
      <c r="BE201" s="201"/>
      <c r="BF201" s="202"/>
      <c r="BG201" s="203"/>
      <c r="BH201" s="203"/>
      <c r="BI201" s="203"/>
      <c r="BJ201" s="204"/>
    </row>
    <row r="202" spans="2:62" ht="20.25" customHeight="1" x14ac:dyDescent="0.4">
      <c r="B202" s="212"/>
      <c r="C202" s="263"/>
      <c r="D202" s="264"/>
      <c r="E202" s="141"/>
      <c r="F202" s="142">
        <f>C201</f>
        <v>0</v>
      </c>
      <c r="G202" s="141"/>
      <c r="H202" s="142">
        <f>I201</f>
        <v>0</v>
      </c>
      <c r="I202" s="265"/>
      <c r="J202" s="266"/>
      <c r="K202" s="267"/>
      <c r="L202" s="268"/>
      <c r="M202" s="268"/>
      <c r="N202" s="264"/>
      <c r="O202" s="195"/>
      <c r="P202" s="196"/>
      <c r="Q202" s="196"/>
      <c r="R202" s="196"/>
      <c r="S202" s="197"/>
      <c r="T202" s="131" t="s">
        <v>124</v>
      </c>
      <c r="U202" s="95"/>
      <c r="V202" s="132"/>
      <c r="W202" s="117" t="str">
        <f>IF(W201="","",VLOOKUP(W201,シフト記号表!$C$6:$L$47,10,FALSE))</f>
        <v/>
      </c>
      <c r="X202" s="118" t="str">
        <f>IF(X201="","",VLOOKUP(X201,シフト記号表!$C$6:$L$47,10,FALSE))</f>
        <v/>
      </c>
      <c r="Y202" s="118" t="str">
        <f>IF(Y201="","",VLOOKUP(Y201,シフト記号表!$C$6:$L$47,10,FALSE))</f>
        <v/>
      </c>
      <c r="Z202" s="118" t="str">
        <f>IF(Z201="","",VLOOKUP(Z201,シフト記号表!$C$6:$L$47,10,FALSE))</f>
        <v/>
      </c>
      <c r="AA202" s="118" t="str">
        <f>IF(AA201="","",VLOOKUP(AA201,シフト記号表!$C$6:$L$47,10,FALSE))</f>
        <v/>
      </c>
      <c r="AB202" s="118" t="str">
        <f>IF(AB201="","",VLOOKUP(AB201,シフト記号表!$C$6:$L$47,10,FALSE))</f>
        <v/>
      </c>
      <c r="AC202" s="119" t="str">
        <f>IF(AC201="","",VLOOKUP(AC201,シフト記号表!$C$6:$L$47,10,FALSE))</f>
        <v/>
      </c>
      <c r="AD202" s="117" t="str">
        <f>IF(AD201="","",VLOOKUP(AD201,シフト記号表!$C$6:$L$47,10,FALSE))</f>
        <v/>
      </c>
      <c r="AE202" s="118" t="str">
        <f>IF(AE201="","",VLOOKUP(AE201,シフト記号表!$C$6:$L$47,10,FALSE))</f>
        <v/>
      </c>
      <c r="AF202" s="118" t="str">
        <f>IF(AF201="","",VLOOKUP(AF201,シフト記号表!$C$6:$L$47,10,FALSE))</f>
        <v/>
      </c>
      <c r="AG202" s="118" t="str">
        <f>IF(AG201="","",VLOOKUP(AG201,シフト記号表!$C$6:$L$47,10,FALSE))</f>
        <v/>
      </c>
      <c r="AH202" s="118" t="str">
        <f>IF(AH201="","",VLOOKUP(AH201,シフト記号表!$C$6:$L$47,10,FALSE))</f>
        <v/>
      </c>
      <c r="AI202" s="118" t="str">
        <f>IF(AI201="","",VLOOKUP(AI201,シフト記号表!$C$6:$L$47,10,FALSE))</f>
        <v/>
      </c>
      <c r="AJ202" s="119" t="str">
        <f>IF(AJ201="","",VLOOKUP(AJ201,シフト記号表!$C$6:$L$47,10,FALSE))</f>
        <v/>
      </c>
      <c r="AK202" s="117" t="str">
        <f>IF(AK201="","",VLOOKUP(AK201,シフト記号表!$C$6:$L$47,10,FALSE))</f>
        <v/>
      </c>
      <c r="AL202" s="118" t="str">
        <f>IF(AL201="","",VLOOKUP(AL201,シフト記号表!$C$6:$L$47,10,FALSE))</f>
        <v/>
      </c>
      <c r="AM202" s="118" t="str">
        <f>IF(AM201="","",VLOOKUP(AM201,シフト記号表!$C$6:$L$47,10,FALSE))</f>
        <v/>
      </c>
      <c r="AN202" s="118" t="str">
        <f>IF(AN201="","",VLOOKUP(AN201,シフト記号表!$C$6:$L$47,10,FALSE))</f>
        <v/>
      </c>
      <c r="AO202" s="118" t="str">
        <f>IF(AO201="","",VLOOKUP(AO201,シフト記号表!$C$6:$L$47,10,FALSE))</f>
        <v/>
      </c>
      <c r="AP202" s="118" t="str">
        <f>IF(AP201="","",VLOOKUP(AP201,シフト記号表!$C$6:$L$47,10,FALSE))</f>
        <v/>
      </c>
      <c r="AQ202" s="119" t="str">
        <f>IF(AQ201="","",VLOOKUP(AQ201,シフト記号表!$C$6:$L$47,10,FALSE))</f>
        <v/>
      </c>
      <c r="AR202" s="117" t="str">
        <f>IF(AR201="","",VLOOKUP(AR201,シフト記号表!$C$6:$L$47,10,FALSE))</f>
        <v/>
      </c>
      <c r="AS202" s="118" t="str">
        <f>IF(AS201="","",VLOOKUP(AS201,シフト記号表!$C$6:$L$47,10,FALSE))</f>
        <v/>
      </c>
      <c r="AT202" s="118" t="str">
        <f>IF(AT201="","",VLOOKUP(AT201,シフト記号表!$C$6:$L$47,10,FALSE))</f>
        <v/>
      </c>
      <c r="AU202" s="118" t="str">
        <f>IF(AU201="","",VLOOKUP(AU201,シフト記号表!$C$6:$L$47,10,FALSE))</f>
        <v/>
      </c>
      <c r="AV202" s="118" t="str">
        <f>IF(AV201="","",VLOOKUP(AV201,シフト記号表!$C$6:$L$47,10,FALSE))</f>
        <v/>
      </c>
      <c r="AW202" s="118" t="str">
        <f>IF(AW201="","",VLOOKUP(AW201,シフト記号表!$C$6:$L$47,10,FALSE))</f>
        <v/>
      </c>
      <c r="AX202" s="119" t="str">
        <f>IF(AX201="","",VLOOKUP(AX201,シフト記号表!$C$6:$L$47,10,FALSE))</f>
        <v/>
      </c>
      <c r="AY202" s="117" t="str">
        <f>IF(AY201="","",VLOOKUP(AY201,シフト記号表!$C$6:$L$47,10,FALSE))</f>
        <v/>
      </c>
      <c r="AZ202" s="118" t="str">
        <f>IF(AZ201="","",VLOOKUP(AZ201,シフト記号表!$C$6:$L$47,10,FALSE))</f>
        <v/>
      </c>
      <c r="BA202" s="118"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95</v>
      </c>
      <c r="C203" s="213"/>
      <c r="D203" s="214"/>
      <c r="E203" s="112"/>
      <c r="F203" s="113"/>
      <c r="G203" s="112"/>
      <c r="H203" s="113"/>
      <c r="I203" s="217"/>
      <c r="J203" s="218"/>
      <c r="K203" s="221"/>
      <c r="L203" s="222"/>
      <c r="M203" s="222"/>
      <c r="N203" s="214"/>
      <c r="O203" s="195"/>
      <c r="P203" s="196"/>
      <c r="Q203" s="196"/>
      <c r="R203" s="196"/>
      <c r="S203" s="197"/>
      <c r="T203" s="130"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198"/>
      <c r="BC203" s="199"/>
      <c r="BD203" s="200"/>
      <c r="BE203" s="201"/>
      <c r="BF203" s="202"/>
      <c r="BG203" s="203"/>
      <c r="BH203" s="203"/>
      <c r="BI203" s="203"/>
      <c r="BJ203" s="204"/>
    </row>
    <row r="204" spans="2:62" ht="20.25" customHeight="1" x14ac:dyDescent="0.4">
      <c r="B204" s="212"/>
      <c r="C204" s="263"/>
      <c r="D204" s="264"/>
      <c r="E204" s="141"/>
      <c r="F204" s="142">
        <f>C203</f>
        <v>0</v>
      </c>
      <c r="G204" s="141"/>
      <c r="H204" s="142">
        <f>I203</f>
        <v>0</v>
      </c>
      <c r="I204" s="265"/>
      <c r="J204" s="266"/>
      <c r="K204" s="267"/>
      <c r="L204" s="268"/>
      <c r="M204" s="268"/>
      <c r="N204" s="264"/>
      <c r="O204" s="195"/>
      <c r="P204" s="196"/>
      <c r="Q204" s="196"/>
      <c r="R204" s="196"/>
      <c r="S204" s="197"/>
      <c r="T204" s="131" t="s">
        <v>124</v>
      </c>
      <c r="U204" s="95"/>
      <c r="V204" s="132"/>
      <c r="W204" s="117" t="str">
        <f>IF(W203="","",VLOOKUP(W203,シフト記号表!$C$6:$L$47,10,FALSE))</f>
        <v/>
      </c>
      <c r="X204" s="118" t="str">
        <f>IF(X203="","",VLOOKUP(X203,シフト記号表!$C$6:$L$47,10,FALSE))</f>
        <v/>
      </c>
      <c r="Y204" s="118" t="str">
        <f>IF(Y203="","",VLOOKUP(Y203,シフト記号表!$C$6:$L$47,10,FALSE))</f>
        <v/>
      </c>
      <c r="Z204" s="118" t="str">
        <f>IF(Z203="","",VLOOKUP(Z203,シフト記号表!$C$6:$L$47,10,FALSE))</f>
        <v/>
      </c>
      <c r="AA204" s="118" t="str">
        <f>IF(AA203="","",VLOOKUP(AA203,シフト記号表!$C$6:$L$47,10,FALSE))</f>
        <v/>
      </c>
      <c r="AB204" s="118" t="str">
        <f>IF(AB203="","",VLOOKUP(AB203,シフト記号表!$C$6:$L$47,10,FALSE))</f>
        <v/>
      </c>
      <c r="AC204" s="119" t="str">
        <f>IF(AC203="","",VLOOKUP(AC203,シフト記号表!$C$6:$L$47,10,FALSE))</f>
        <v/>
      </c>
      <c r="AD204" s="117" t="str">
        <f>IF(AD203="","",VLOOKUP(AD203,シフト記号表!$C$6:$L$47,10,FALSE))</f>
        <v/>
      </c>
      <c r="AE204" s="118" t="str">
        <f>IF(AE203="","",VLOOKUP(AE203,シフト記号表!$C$6:$L$47,10,FALSE))</f>
        <v/>
      </c>
      <c r="AF204" s="118" t="str">
        <f>IF(AF203="","",VLOOKUP(AF203,シフト記号表!$C$6:$L$47,10,FALSE))</f>
        <v/>
      </c>
      <c r="AG204" s="118" t="str">
        <f>IF(AG203="","",VLOOKUP(AG203,シフト記号表!$C$6:$L$47,10,FALSE))</f>
        <v/>
      </c>
      <c r="AH204" s="118" t="str">
        <f>IF(AH203="","",VLOOKUP(AH203,シフト記号表!$C$6:$L$47,10,FALSE))</f>
        <v/>
      </c>
      <c r="AI204" s="118" t="str">
        <f>IF(AI203="","",VLOOKUP(AI203,シフト記号表!$C$6:$L$47,10,FALSE))</f>
        <v/>
      </c>
      <c r="AJ204" s="119" t="str">
        <f>IF(AJ203="","",VLOOKUP(AJ203,シフト記号表!$C$6:$L$47,10,FALSE))</f>
        <v/>
      </c>
      <c r="AK204" s="117" t="str">
        <f>IF(AK203="","",VLOOKUP(AK203,シフト記号表!$C$6:$L$47,10,FALSE))</f>
        <v/>
      </c>
      <c r="AL204" s="118" t="str">
        <f>IF(AL203="","",VLOOKUP(AL203,シフト記号表!$C$6:$L$47,10,FALSE))</f>
        <v/>
      </c>
      <c r="AM204" s="118" t="str">
        <f>IF(AM203="","",VLOOKUP(AM203,シフト記号表!$C$6:$L$47,10,FALSE))</f>
        <v/>
      </c>
      <c r="AN204" s="118" t="str">
        <f>IF(AN203="","",VLOOKUP(AN203,シフト記号表!$C$6:$L$47,10,FALSE))</f>
        <v/>
      </c>
      <c r="AO204" s="118" t="str">
        <f>IF(AO203="","",VLOOKUP(AO203,シフト記号表!$C$6:$L$47,10,FALSE))</f>
        <v/>
      </c>
      <c r="AP204" s="118" t="str">
        <f>IF(AP203="","",VLOOKUP(AP203,シフト記号表!$C$6:$L$47,10,FALSE))</f>
        <v/>
      </c>
      <c r="AQ204" s="119" t="str">
        <f>IF(AQ203="","",VLOOKUP(AQ203,シフト記号表!$C$6:$L$47,10,FALSE))</f>
        <v/>
      </c>
      <c r="AR204" s="117" t="str">
        <f>IF(AR203="","",VLOOKUP(AR203,シフト記号表!$C$6:$L$47,10,FALSE))</f>
        <v/>
      </c>
      <c r="AS204" s="118" t="str">
        <f>IF(AS203="","",VLOOKUP(AS203,シフト記号表!$C$6:$L$47,10,FALSE))</f>
        <v/>
      </c>
      <c r="AT204" s="118" t="str">
        <f>IF(AT203="","",VLOOKUP(AT203,シフト記号表!$C$6:$L$47,10,FALSE))</f>
        <v/>
      </c>
      <c r="AU204" s="118" t="str">
        <f>IF(AU203="","",VLOOKUP(AU203,シフト記号表!$C$6:$L$47,10,FALSE))</f>
        <v/>
      </c>
      <c r="AV204" s="118" t="str">
        <f>IF(AV203="","",VLOOKUP(AV203,シフト記号表!$C$6:$L$47,10,FALSE))</f>
        <v/>
      </c>
      <c r="AW204" s="118" t="str">
        <f>IF(AW203="","",VLOOKUP(AW203,シフト記号表!$C$6:$L$47,10,FALSE))</f>
        <v/>
      </c>
      <c r="AX204" s="119" t="str">
        <f>IF(AX203="","",VLOOKUP(AX203,シフト記号表!$C$6:$L$47,10,FALSE))</f>
        <v/>
      </c>
      <c r="AY204" s="117" t="str">
        <f>IF(AY203="","",VLOOKUP(AY203,シフト記号表!$C$6:$L$47,10,FALSE))</f>
        <v/>
      </c>
      <c r="AZ204" s="118" t="str">
        <f>IF(AZ203="","",VLOOKUP(AZ203,シフト記号表!$C$6:$L$47,10,FALSE))</f>
        <v/>
      </c>
      <c r="BA204" s="118"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96</v>
      </c>
      <c r="C205" s="213"/>
      <c r="D205" s="214"/>
      <c r="E205" s="112"/>
      <c r="F205" s="113"/>
      <c r="G205" s="112"/>
      <c r="H205" s="113"/>
      <c r="I205" s="217"/>
      <c r="J205" s="218"/>
      <c r="K205" s="221"/>
      <c r="L205" s="222"/>
      <c r="M205" s="222"/>
      <c r="N205" s="214"/>
      <c r="O205" s="195"/>
      <c r="P205" s="196"/>
      <c r="Q205" s="196"/>
      <c r="R205" s="196"/>
      <c r="S205" s="197"/>
      <c r="T205" s="130"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198"/>
      <c r="BC205" s="199"/>
      <c r="BD205" s="200"/>
      <c r="BE205" s="201"/>
      <c r="BF205" s="202"/>
      <c r="BG205" s="203"/>
      <c r="BH205" s="203"/>
      <c r="BI205" s="203"/>
      <c r="BJ205" s="204"/>
    </row>
    <row r="206" spans="2:62" ht="20.25" customHeight="1" x14ac:dyDescent="0.4">
      <c r="B206" s="212"/>
      <c r="C206" s="263"/>
      <c r="D206" s="264"/>
      <c r="E206" s="141"/>
      <c r="F206" s="142">
        <f>C205</f>
        <v>0</v>
      </c>
      <c r="G206" s="141"/>
      <c r="H206" s="142">
        <f>I205</f>
        <v>0</v>
      </c>
      <c r="I206" s="265"/>
      <c r="J206" s="266"/>
      <c r="K206" s="267"/>
      <c r="L206" s="268"/>
      <c r="M206" s="268"/>
      <c r="N206" s="264"/>
      <c r="O206" s="195"/>
      <c r="P206" s="196"/>
      <c r="Q206" s="196"/>
      <c r="R206" s="196"/>
      <c r="S206" s="197"/>
      <c r="T206" s="131" t="s">
        <v>124</v>
      </c>
      <c r="U206" s="95"/>
      <c r="V206" s="132"/>
      <c r="W206" s="117" t="str">
        <f>IF(W205="","",VLOOKUP(W205,シフト記号表!$C$6:$L$47,10,FALSE))</f>
        <v/>
      </c>
      <c r="X206" s="118" t="str">
        <f>IF(X205="","",VLOOKUP(X205,シフト記号表!$C$6:$L$47,10,FALSE))</f>
        <v/>
      </c>
      <c r="Y206" s="118" t="str">
        <f>IF(Y205="","",VLOOKUP(Y205,シフト記号表!$C$6:$L$47,10,FALSE))</f>
        <v/>
      </c>
      <c r="Z206" s="118" t="str">
        <f>IF(Z205="","",VLOOKUP(Z205,シフト記号表!$C$6:$L$47,10,FALSE))</f>
        <v/>
      </c>
      <c r="AA206" s="118" t="str">
        <f>IF(AA205="","",VLOOKUP(AA205,シフト記号表!$C$6:$L$47,10,FALSE))</f>
        <v/>
      </c>
      <c r="AB206" s="118" t="str">
        <f>IF(AB205="","",VLOOKUP(AB205,シフト記号表!$C$6:$L$47,10,FALSE))</f>
        <v/>
      </c>
      <c r="AC206" s="119" t="str">
        <f>IF(AC205="","",VLOOKUP(AC205,シフト記号表!$C$6:$L$47,10,FALSE))</f>
        <v/>
      </c>
      <c r="AD206" s="117" t="str">
        <f>IF(AD205="","",VLOOKUP(AD205,シフト記号表!$C$6:$L$47,10,FALSE))</f>
        <v/>
      </c>
      <c r="AE206" s="118" t="str">
        <f>IF(AE205="","",VLOOKUP(AE205,シフト記号表!$C$6:$L$47,10,FALSE))</f>
        <v/>
      </c>
      <c r="AF206" s="118" t="str">
        <f>IF(AF205="","",VLOOKUP(AF205,シフト記号表!$C$6:$L$47,10,FALSE))</f>
        <v/>
      </c>
      <c r="AG206" s="118" t="str">
        <f>IF(AG205="","",VLOOKUP(AG205,シフト記号表!$C$6:$L$47,10,FALSE))</f>
        <v/>
      </c>
      <c r="AH206" s="118" t="str">
        <f>IF(AH205="","",VLOOKUP(AH205,シフト記号表!$C$6:$L$47,10,FALSE))</f>
        <v/>
      </c>
      <c r="AI206" s="118" t="str">
        <f>IF(AI205="","",VLOOKUP(AI205,シフト記号表!$C$6:$L$47,10,FALSE))</f>
        <v/>
      </c>
      <c r="AJ206" s="119" t="str">
        <f>IF(AJ205="","",VLOOKUP(AJ205,シフト記号表!$C$6:$L$47,10,FALSE))</f>
        <v/>
      </c>
      <c r="AK206" s="117" t="str">
        <f>IF(AK205="","",VLOOKUP(AK205,シフト記号表!$C$6:$L$47,10,FALSE))</f>
        <v/>
      </c>
      <c r="AL206" s="118" t="str">
        <f>IF(AL205="","",VLOOKUP(AL205,シフト記号表!$C$6:$L$47,10,FALSE))</f>
        <v/>
      </c>
      <c r="AM206" s="118" t="str">
        <f>IF(AM205="","",VLOOKUP(AM205,シフト記号表!$C$6:$L$47,10,FALSE))</f>
        <v/>
      </c>
      <c r="AN206" s="118" t="str">
        <f>IF(AN205="","",VLOOKUP(AN205,シフト記号表!$C$6:$L$47,10,FALSE))</f>
        <v/>
      </c>
      <c r="AO206" s="118" t="str">
        <f>IF(AO205="","",VLOOKUP(AO205,シフト記号表!$C$6:$L$47,10,FALSE))</f>
        <v/>
      </c>
      <c r="AP206" s="118" t="str">
        <f>IF(AP205="","",VLOOKUP(AP205,シフト記号表!$C$6:$L$47,10,FALSE))</f>
        <v/>
      </c>
      <c r="AQ206" s="119" t="str">
        <f>IF(AQ205="","",VLOOKUP(AQ205,シフト記号表!$C$6:$L$47,10,FALSE))</f>
        <v/>
      </c>
      <c r="AR206" s="117" t="str">
        <f>IF(AR205="","",VLOOKUP(AR205,シフト記号表!$C$6:$L$47,10,FALSE))</f>
        <v/>
      </c>
      <c r="AS206" s="118" t="str">
        <f>IF(AS205="","",VLOOKUP(AS205,シフト記号表!$C$6:$L$47,10,FALSE))</f>
        <v/>
      </c>
      <c r="AT206" s="118" t="str">
        <f>IF(AT205="","",VLOOKUP(AT205,シフト記号表!$C$6:$L$47,10,FALSE))</f>
        <v/>
      </c>
      <c r="AU206" s="118" t="str">
        <f>IF(AU205="","",VLOOKUP(AU205,シフト記号表!$C$6:$L$47,10,FALSE))</f>
        <v/>
      </c>
      <c r="AV206" s="118" t="str">
        <f>IF(AV205="","",VLOOKUP(AV205,シフト記号表!$C$6:$L$47,10,FALSE))</f>
        <v/>
      </c>
      <c r="AW206" s="118" t="str">
        <f>IF(AW205="","",VLOOKUP(AW205,シフト記号表!$C$6:$L$47,10,FALSE))</f>
        <v/>
      </c>
      <c r="AX206" s="119" t="str">
        <f>IF(AX205="","",VLOOKUP(AX205,シフト記号表!$C$6:$L$47,10,FALSE))</f>
        <v/>
      </c>
      <c r="AY206" s="117" t="str">
        <f>IF(AY205="","",VLOOKUP(AY205,シフト記号表!$C$6:$L$47,10,FALSE))</f>
        <v/>
      </c>
      <c r="AZ206" s="118" t="str">
        <f>IF(AZ205="","",VLOOKUP(AZ205,シフト記号表!$C$6:$L$47,10,FALSE))</f>
        <v/>
      </c>
      <c r="BA206" s="118"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97</v>
      </c>
      <c r="C207" s="213"/>
      <c r="D207" s="214"/>
      <c r="E207" s="112"/>
      <c r="F207" s="113"/>
      <c r="G207" s="112"/>
      <c r="H207" s="113"/>
      <c r="I207" s="217"/>
      <c r="J207" s="218"/>
      <c r="K207" s="221"/>
      <c r="L207" s="222"/>
      <c r="M207" s="222"/>
      <c r="N207" s="214"/>
      <c r="O207" s="195"/>
      <c r="P207" s="196"/>
      <c r="Q207" s="196"/>
      <c r="R207" s="196"/>
      <c r="S207" s="197"/>
      <c r="T207" s="130"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198"/>
      <c r="BC207" s="199"/>
      <c r="BD207" s="200"/>
      <c r="BE207" s="201"/>
      <c r="BF207" s="202"/>
      <c r="BG207" s="203"/>
      <c r="BH207" s="203"/>
      <c r="BI207" s="203"/>
      <c r="BJ207" s="204"/>
    </row>
    <row r="208" spans="2:62" ht="20.25" customHeight="1" x14ac:dyDescent="0.4">
      <c r="B208" s="212"/>
      <c r="C208" s="263"/>
      <c r="D208" s="264"/>
      <c r="E208" s="141"/>
      <c r="F208" s="142">
        <f>C207</f>
        <v>0</v>
      </c>
      <c r="G208" s="141"/>
      <c r="H208" s="142">
        <f>I207</f>
        <v>0</v>
      </c>
      <c r="I208" s="265"/>
      <c r="J208" s="266"/>
      <c r="K208" s="267"/>
      <c r="L208" s="268"/>
      <c r="M208" s="268"/>
      <c r="N208" s="264"/>
      <c r="O208" s="195"/>
      <c r="P208" s="196"/>
      <c r="Q208" s="196"/>
      <c r="R208" s="196"/>
      <c r="S208" s="197"/>
      <c r="T208" s="131" t="s">
        <v>124</v>
      </c>
      <c r="U208" s="95"/>
      <c r="V208" s="132"/>
      <c r="W208" s="117" t="str">
        <f>IF(W207="","",VLOOKUP(W207,シフト記号表!$C$6:$L$47,10,FALSE))</f>
        <v/>
      </c>
      <c r="X208" s="118" t="str">
        <f>IF(X207="","",VLOOKUP(X207,シフト記号表!$C$6:$L$47,10,FALSE))</f>
        <v/>
      </c>
      <c r="Y208" s="118" t="str">
        <f>IF(Y207="","",VLOOKUP(Y207,シフト記号表!$C$6:$L$47,10,FALSE))</f>
        <v/>
      </c>
      <c r="Z208" s="118" t="str">
        <f>IF(Z207="","",VLOOKUP(Z207,シフト記号表!$C$6:$L$47,10,FALSE))</f>
        <v/>
      </c>
      <c r="AA208" s="118" t="str">
        <f>IF(AA207="","",VLOOKUP(AA207,シフト記号表!$C$6:$L$47,10,FALSE))</f>
        <v/>
      </c>
      <c r="AB208" s="118" t="str">
        <f>IF(AB207="","",VLOOKUP(AB207,シフト記号表!$C$6:$L$47,10,FALSE))</f>
        <v/>
      </c>
      <c r="AC208" s="119" t="str">
        <f>IF(AC207="","",VLOOKUP(AC207,シフト記号表!$C$6:$L$47,10,FALSE))</f>
        <v/>
      </c>
      <c r="AD208" s="117" t="str">
        <f>IF(AD207="","",VLOOKUP(AD207,シフト記号表!$C$6:$L$47,10,FALSE))</f>
        <v/>
      </c>
      <c r="AE208" s="118" t="str">
        <f>IF(AE207="","",VLOOKUP(AE207,シフト記号表!$C$6:$L$47,10,FALSE))</f>
        <v/>
      </c>
      <c r="AF208" s="118" t="str">
        <f>IF(AF207="","",VLOOKUP(AF207,シフト記号表!$C$6:$L$47,10,FALSE))</f>
        <v/>
      </c>
      <c r="AG208" s="118" t="str">
        <f>IF(AG207="","",VLOOKUP(AG207,シフト記号表!$C$6:$L$47,10,FALSE))</f>
        <v/>
      </c>
      <c r="AH208" s="118" t="str">
        <f>IF(AH207="","",VLOOKUP(AH207,シフト記号表!$C$6:$L$47,10,FALSE))</f>
        <v/>
      </c>
      <c r="AI208" s="118" t="str">
        <f>IF(AI207="","",VLOOKUP(AI207,シフト記号表!$C$6:$L$47,10,FALSE))</f>
        <v/>
      </c>
      <c r="AJ208" s="119" t="str">
        <f>IF(AJ207="","",VLOOKUP(AJ207,シフト記号表!$C$6:$L$47,10,FALSE))</f>
        <v/>
      </c>
      <c r="AK208" s="117" t="str">
        <f>IF(AK207="","",VLOOKUP(AK207,シフト記号表!$C$6:$L$47,10,FALSE))</f>
        <v/>
      </c>
      <c r="AL208" s="118" t="str">
        <f>IF(AL207="","",VLOOKUP(AL207,シフト記号表!$C$6:$L$47,10,FALSE))</f>
        <v/>
      </c>
      <c r="AM208" s="118" t="str">
        <f>IF(AM207="","",VLOOKUP(AM207,シフト記号表!$C$6:$L$47,10,FALSE))</f>
        <v/>
      </c>
      <c r="AN208" s="118" t="str">
        <f>IF(AN207="","",VLOOKUP(AN207,シフト記号表!$C$6:$L$47,10,FALSE))</f>
        <v/>
      </c>
      <c r="AO208" s="118" t="str">
        <f>IF(AO207="","",VLOOKUP(AO207,シフト記号表!$C$6:$L$47,10,FALSE))</f>
        <v/>
      </c>
      <c r="AP208" s="118" t="str">
        <f>IF(AP207="","",VLOOKUP(AP207,シフト記号表!$C$6:$L$47,10,FALSE))</f>
        <v/>
      </c>
      <c r="AQ208" s="119" t="str">
        <f>IF(AQ207="","",VLOOKUP(AQ207,シフト記号表!$C$6:$L$47,10,FALSE))</f>
        <v/>
      </c>
      <c r="AR208" s="117" t="str">
        <f>IF(AR207="","",VLOOKUP(AR207,シフト記号表!$C$6:$L$47,10,FALSE))</f>
        <v/>
      </c>
      <c r="AS208" s="118" t="str">
        <f>IF(AS207="","",VLOOKUP(AS207,シフト記号表!$C$6:$L$47,10,FALSE))</f>
        <v/>
      </c>
      <c r="AT208" s="118" t="str">
        <f>IF(AT207="","",VLOOKUP(AT207,シフト記号表!$C$6:$L$47,10,FALSE))</f>
        <v/>
      </c>
      <c r="AU208" s="118" t="str">
        <f>IF(AU207="","",VLOOKUP(AU207,シフト記号表!$C$6:$L$47,10,FALSE))</f>
        <v/>
      </c>
      <c r="AV208" s="118" t="str">
        <f>IF(AV207="","",VLOOKUP(AV207,シフト記号表!$C$6:$L$47,10,FALSE))</f>
        <v/>
      </c>
      <c r="AW208" s="118" t="str">
        <f>IF(AW207="","",VLOOKUP(AW207,シフト記号表!$C$6:$L$47,10,FALSE))</f>
        <v/>
      </c>
      <c r="AX208" s="119" t="str">
        <f>IF(AX207="","",VLOOKUP(AX207,シフト記号表!$C$6:$L$47,10,FALSE))</f>
        <v/>
      </c>
      <c r="AY208" s="117" t="str">
        <f>IF(AY207="","",VLOOKUP(AY207,シフト記号表!$C$6:$L$47,10,FALSE))</f>
        <v/>
      </c>
      <c r="AZ208" s="118" t="str">
        <f>IF(AZ207="","",VLOOKUP(AZ207,シフト記号表!$C$6:$L$47,10,FALSE))</f>
        <v/>
      </c>
      <c r="BA208" s="118"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98</v>
      </c>
      <c r="C209" s="213"/>
      <c r="D209" s="214"/>
      <c r="E209" s="112"/>
      <c r="F209" s="113"/>
      <c r="G209" s="112"/>
      <c r="H209" s="113"/>
      <c r="I209" s="217"/>
      <c r="J209" s="218"/>
      <c r="K209" s="221"/>
      <c r="L209" s="222"/>
      <c r="M209" s="222"/>
      <c r="N209" s="214"/>
      <c r="O209" s="195"/>
      <c r="P209" s="196"/>
      <c r="Q209" s="196"/>
      <c r="R209" s="196"/>
      <c r="S209" s="197"/>
      <c r="T209" s="130"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198"/>
      <c r="BC209" s="199"/>
      <c r="BD209" s="200"/>
      <c r="BE209" s="201"/>
      <c r="BF209" s="202"/>
      <c r="BG209" s="203"/>
      <c r="BH209" s="203"/>
      <c r="BI209" s="203"/>
      <c r="BJ209" s="204"/>
    </row>
    <row r="210" spans="2:62" ht="20.25" customHeight="1" x14ac:dyDescent="0.4">
      <c r="B210" s="212"/>
      <c r="C210" s="263"/>
      <c r="D210" s="264"/>
      <c r="E210" s="141"/>
      <c r="F210" s="142">
        <f>C209</f>
        <v>0</v>
      </c>
      <c r="G210" s="141"/>
      <c r="H210" s="142">
        <f>I209</f>
        <v>0</v>
      </c>
      <c r="I210" s="265"/>
      <c r="J210" s="266"/>
      <c r="K210" s="267"/>
      <c r="L210" s="268"/>
      <c r="M210" s="268"/>
      <c r="N210" s="264"/>
      <c r="O210" s="195"/>
      <c r="P210" s="196"/>
      <c r="Q210" s="196"/>
      <c r="R210" s="196"/>
      <c r="S210" s="197"/>
      <c r="T210" s="131" t="s">
        <v>124</v>
      </c>
      <c r="U210" s="95"/>
      <c r="V210" s="132"/>
      <c r="W210" s="117" t="str">
        <f>IF(W209="","",VLOOKUP(W209,シフト記号表!$C$6:$L$47,10,FALSE))</f>
        <v/>
      </c>
      <c r="X210" s="118" t="str">
        <f>IF(X209="","",VLOOKUP(X209,シフト記号表!$C$6:$L$47,10,FALSE))</f>
        <v/>
      </c>
      <c r="Y210" s="118" t="str">
        <f>IF(Y209="","",VLOOKUP(Y209,シフト記号表!$C$6:$L$47,10,FALSE))</f>
        <v/>
      </c>
      <c r="Z210" s="118" t="str">
        <f>IF(Z209="","",VLOOKUP(Z209,シフト記号表!$C$6:$L$47,10,FALSE))</f>
        <v/>
      </c>
      <c r="AA210" s="118" t="str">
        <f>IF(AA209="","",VLOOKUP(AA209,シフト記号表!$C$6:$L$47,10,FALSE))</f>
        <v/>
      </c>
      <c r="AB210" s="118" t="str">
        <f>IF(AB209="","",VLOOKUP(AB209,シフト記号表!$C$6:$L$47,10,FALSE))</f>
        <v/>
      </c>
      <c r="AC210" s="119" t="str">
        <f>IF(AC209="","",VLOOKUP(AC209,シフト記号表!$C$6:$L$47,10,FALSE))</f>
        <v/>
      </c>
      <c r="AD210" s="117" t="str">
        <f>IF(AD209="","",VLOOKUP(AD209,シフト記号表!$C$6:$L$47,10,FALSE))</f>
        <v/>
      </c>
      <c r="AE210" s="118" t="str">
        <f>IF(AE209="","",VLOOKUP(AE209,シフト記号表!$C$6:$L$47,10,FALSE))</f>
        <v/>
      </c>
      <c r="AF210" s="118" t="str">
        <f>IF(AF209="","",VLOOKUP(AF209,シフト記号表!$C$6:$L$47,10,FALSE))</f>
        <v/>
      </c>
      <c r="AG210" s="118" t="str">
        <f>IF(AG209="","",VLOOKUP(AG209,シフト記号表!$C$6:$L$47,10,FALSE))</f>
        <v/>
      </c>
      <c r="AH210" s="118" t="str">
        <f>IF(AH209="","",VLOOKUP(AH209,シフト記号表!$C$6:$L$47,10,FALSE))</f>
        <v/>
      </c>
      <c r="AI210" s="118" t="str">
        <f>IF(AI209="","",VLOOKUP(AI209,シフト記号表!$C$6:$L$47,10,FALSE))</f>
        <v/>
      </c>
      <c r="AJ210" s="119" t="str">
        <f>IF(AJ209="","",VLOOKUP(AJ209,シフト記号表!$C$6:$L$47,10,FALSE))</f>
        <v/>
      </c>
      <c r="AK210" s="117" t="str">
        <f>IF(AK209="","",VLOOKUP(AK209,シフト記号表!$C$6:$L$47,10,FALSE))</f>
        <v/>
      </c>
      <c r="AL210" s="118" t="str">
        <f>IF(AL209="","",VLOOKUP(AL209,シフト記号表!$C$6:$L$47,10,FALSE))</f>
        <v/>
      </c>
      <c r="AM210" s="118" t="str">
        <f>IF(AM209="","",VLOOKUP(AM209,シフト記号表!$C$6:$L$47,10,FALSE))</f>
        <v/>
      </c>
      <c r="AN210" s="118" t="str">
        <f>IF(AN209="","",VLOOKUP(AN209,シフト記号表!$C$6:$L$47,10,FALSE))</f>
        <v/>
      </c>
      <c r="AO210" s="118" t="str">
        <f>IF(AO209="","",VLOOKUP(AO209,シフト記号表!$C$6:$L$47,10,FALSE))</f>
        <v/>
      </c>
      <c r="AP210" s="118" t="str">
        <f>IF(AP209="","",VLOOKUP(AP209,シフト記号表!$C$6:$L$47,10,FALSE))</f>
        <v/>
      </c>
      <c r="AQ210" s="119" t="str">
        <f>IF(AQ209="","",VLOOKUP(AQ209,シフト記号表!$C$6:$L$47,10,FALSE))</f>
        <v/>
      </c>
      <c r="AR210" s="117" t="str">
        <f>IF(AR209="","",VLOOKUP(AR209,シフト記号表!$C$6:$L$47,10,FALSE))</f>
        <v/>
      </c>
      <c r="AS210" s="118" t="str">
        <f>IF(AS209="","",VLOOKUP(AS209,シフト記号表!$C$6:$L$47,10,FALSE))</f>
        <v/>
      </c>
      <c r="AT210" s="118" t="str">
        <f>IF(AT209="","",VLOOKUP(AT209,シフト記号表!$C$6:$L$47,10,FALSE))</f>
        <v/>
      </c>
      <c r="AU210" s="118" t="str">
        <f>IF(AU209="","",VLOOKUP(AU209,シフト記号表!$C$6:$L$47,10,FALSE))</f>
        <v/>
      </c>
      <c r="AV210" s="118" t="str">
        <f>IF(AV209="","",VLOOKUP(AV209,シフト記号表!$C$6:$L$47,10,FALSE))</f>
        <v/>
      </c>
      <c r="AW210" s="118" t="str">
        <f>IF(AW209="","",VLOOKUP(AW209,シフト記号表!$C$6:$L$47,10,FALSE))</f>
        <v/>
      </c>
      <c r="AX210" s="119" t="str">
        <f>IF(AX209="","",VLOOKUP(AX209,シフト記号表!$C$6:$L$47,10,FALSE))</f>
        <v/>
      </c>
      <c r="AY210" s="117" t="str">
        <f>IF(AY209="","",VLOOKUP(AY209,シフト記号表!$C$6:$L$47,10,FALSE))</f>
        <v/>
      </c>
      <c r="AZ210" s="118" t="str">
        <f>IF(AZ209="","",VLOOKUP(AZ209,シフト記号表!$C$6:$L$47,10,FALSE))</f>
        <v/>
      </c>
      <c r="BA210" s="118"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99</v>
      </c>
      <c r="C211" s="213"/>
      <c r="D211" s="214"/>
      <c r="E211" s="112"/>
      <c r="F211" s="113"/>
      <c r="G211" s="112"/>
      <c r="H211" s="113"/>
      <c r="I211" s="217"/>
      <c r="J211" s="218"/>
      <c r="K211" s="221"/>
      <c r="L211" s="222"/>
      <c r="M211" s="222"/>
      <c r="N211" s="214"/>
      <c r="O211" s="195"/>
      <c r="P211" s="196"/>
      <c r="Q211" s="196"/>
      <c r="R211" s="196"/>
      <c r="S211" s="197"/>
      <c r="T211" s="130"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198"/>
      <c r="BC211" s="199"/>
      <c r="BD211" s="200"/>
      <c r="BE211" s="201"/>
      <c r="BF211" s="202"/>
      <c r="BG211" s="203"/>
      <c r="BH211" s="203"/>
      <c r="BI211" s="203"/>
      <c r="BJ211" s="204"/>
    </row>
    <row r="212" spans="2:62" ht="20.25" customHeight="1" x14ac:dyDescent="0.4">
      <c r="B212" s="212"/>
      <c r="C212" s="263"/>
      <c r="D212" s="264"/>
      <c r="E212" s="141"/>
      <c r="F212" s="142">
        <f>C211</f>
        <v>0</v>
      </c>
      <c r="G212" s="141"/>
      <c r="H212" s="142">
        <f>I211</f>
        <v>0</v>
      </c>
      <c r="I212" s="265"/>
      <c r="J212" s="266"/>
      <c r="K212" s="267"/>
      <c r="L212" s="268"/>
      <c r="M212" s="268"/>
      <c r="N212" s="264"/>
      <c r="O212" s="195"/>
      <c r="P212" s="196"/>
      <c r="Q212" s="196"/>
      <c r="R212" s="196"/>
      <c r="S212" s="197"/>
      <c r="T212" s="131" t="s">
        <v>124</v>
      </c>
      <c r="U212" s="95"/>
      <c r="V212" s="132"/>
      <c r="W212" s="117" t="str">
        <f>IF(W211="","",VLOOKUP(W211,シフト記号表!$C$6:$L$47,10,FALSE))</f>
        <v/>
      </c>
      <c r="X212" s="118" t="str">
        <f>IF(X211="","",VLOOKUP(X211,シフト記号表!$C$6:$L$47,10,FALSE))</f>
        <v/>
      </c>
      <c r="Y212" s="118" t="str">
        <f>IF(Y211="","",VLOOKUP(Y211,シフト記号表!$C$6:$L$47,10,FALSE))</f>
        <v/>
      </c>
      <c r="Z212" s="118" t="str">
        <f>IF(Z211="","",VLOOKUP(Z211,シフト記号表!$C$6:$L$47,10,FALSE))</f>
        <v/>
      </c>
      <c r="AA212" s="118" t="str">
        <f>IF(AA211="","",VLOOKUP(AA211,シフト記号表!$C$6:$L$47,10,FALSE))</f>
        <v/>
      </c>
      <c r="AB212" s="118" t="str">
        <f>IF(AB211="","",VLOOKUP(AB211,シフト記号表!$C$6:$L$47,10,FALSE))</f>
        <v/>
      </c>
      <c r="AC212" s="119" t="str">
        <f>IF(AC211="","",VLOOKUP(AC211,シフト記号表!$C$6:$L$47,10,FALSE))</f>
        <v/>
      </c>
      <c r="AD212" s="117" t="str">
        <f>IF(AD211="","",VLOOKUP(AD211,シフト記号表!$C$6:$L$47,10,FALSE))</f>
        <v/>
      </c>
      <c r="AE212" s="118" t="str">
        <f>IF(AE211="","",VLOOKUP(AE211,シフト記号表!$C$6:$L$47,10,FALSE))</f>
        <v/>
      </c>
      <c r="AF212" s="118" t="str">
        <f>IF(AF211="","",VLOOKUP(AF211,シフト記号表!$C$6:$L$47,10,FALSE))</f>
        <v/>
      </c>
      <c r="AG212" s="118" t="str">
        <f>IF(AG211="","",VLOOKUP(AG211,シフト記号表!$C$6:$L$47,10,FALSE))</f>
        <v/>
      </c>
      <c r="AH212" s="118" t="str">
        <f>IF(AH211="","",VLOOKUP(AH211,シフト記号表!$C$6:$L$47,10,FALSE))</f>
        <v/>
      </c>
      <c r="AI212" s="118" t="str">
        <f>IF(AI211="","",VLOOKUP(AI211,シフト記号表!$C$6:$L$47,10,FALSE))</f>
        <v/>
      </c>
      <c r="AJ212" s="119" t="str">
        <f>IF(AJ211="","",VLOOKUP(AJ211,シフト記号表!$C$6:$L$47,10,FALSE))</f>
        <v/>
      </c>
      <c r="AK212" s="117" t="str">
        <f>IF(AK211="","",VLOOKUP(AK211,シフト記号表!$C$6:$L$47,10,FALSE))</f>
        <v/>
      </c>
      <c r="AL212" s="118" t="str">
        <f>IF(AL211="","",VLOOKUP(AL211,シフト記号表!$C$6:$L$47,10,FALSE))</f>
        <v/>
      </c>
      <c r="AM212" s="118" t="str">
        <f>IF(AM211="","",VLOOKUP(AM211,シフト記号表!$C$6:$L$47,10,FALSE))</f>
        <v/>
      </c>
      <c r="AN212" s="118" t="str">
        <f>IF(AN211="","",VLOOKUP(AN211,シフト記号表!$C$6:$L$47,10,FALSE))</f>
        <v/>
      </c>
      <c r="AO212" s="118" t="str">
        <f>IF(AO211="","",VLOOKUP(AO211,シフト記号表!$C$6:$L$47,10,FALSE))</f>
        <v/>
      </c>
      <c r="AP212" s="118" t="str">
        <f>IF(AP211="","",VLOOKUP(AP211,シフト記号表!$C$6:$L$47,10,FALSE))</f>
        <v/>
      </c>
      <c r="AQ212" s="119" t="str">
        <f>IF(AQ211="","",VLOOKUP(AQ211,シフト記号表!$C$6:$L$47,10,FALSE))</f>
        <v/>
      </c>
      <c r="AR212" s="117" t="str">
        <f>IF(AR211="","",VLOOKUP(AR211,シフト記号表!$C$6:$L$47,10,FALSE))</f>
        <v/>
      </c>
      <c r="AS212" s="118" t="str">
        <f>IF(AS211="","",VLOOKUP(AS211,シフト記号表!$C$6:$L$47,10,FALSE))</f>
        <v/>
      </c>
      <c r="AT212" s="118" t="str">
        <f>IF(AT211="","",VLOOKUP(AT211,シフト記号表!$C$6:$L$47,10,FALSE))</f>
        <v/>
      </c>
      <c r="AU212" s="118" t="str">
        <f>IF(AU211="","",VLOOKUP(AU211,シフト記号表!$C$6:$L$47,10,FALSE))</f>
        <v/>
      </c>
      <c r="AV212" s="118" t="str">
        <f>IF(AV211="","",VLOOKUP(AV211,シフト記号表!$C$6:$L$47,10,FALSE))</f>
        <v/>
      </c>
      <c r="AW212" s="118" t="str">
        <f>IF(AW211="","",VLOOKUP(AW211,シフト記号表!$C$6:$L$47,10,FALSE))</f>
        <v/>
      </c>
      <c r="AX212" s="119" t="str">
        <f>IF(AX211="","",VLOOKUP(AX211,シフト記号表!$C$6:$L$47,10,FALSE))</f>
        <v/>
      </c>
      <c r="AY212" s="117" t="str">
        <f>IF(AY211="","",VLOOKUP(AY211,シフト記号表!$C$6:$L$47,10,FALSE))</f>
        <v/>
      </c>
      <c r="AZ212" s="118" t="str">
        <f>IF(AZ211="","",VLOOKUP(AZ211,シフト記号表!$C$6:$L$47,10,FALSE))</f>
        <v/>
      </c>
      <c r="BA212" s="118"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100</v>
      </c>
      <c r="C213" s="213"/>
      <c r="D213" s="214"/>
      <c r="E213" s="114"/>
      <c r="F213" s="115"/>
      <c r="G213" s="114"/>
      <c r="H213" s="115"/>
      <c r="I213" s="217"/>
      <c r="J213" s="218"/>
      <c r="K213" s="221"/>
      <c r="L213" s="222"/>
      <c r="M213" s="222"/>
      <c r="N213" s="214"/>
      <c r="O213" s="195"/>
      <c r="P213" s="196"/>
      <c r="Q213" s="196"/>
      <c r="R213" s="196"/>
      <c r="S213" s="197"/>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198"/>
      <c r="BC213" s="199"/>
      <c r="BD213" s="200"/>
      <c r="BE213" s="201"/>
      <c r="BF213" s="202"/>
      <c r="BG213" s="203"/>
      <c r="BH213" s="203"/>
      <c r="BI213" s="203"/>
      <c r="BJ213" s="204"/>
    </row>
    <row r="214" spans="2:62" ht="20.25" customHeight="1" thickBot="1" x14ac:dyDescent="0.45">
      <c r="B214" s="250"/>
      <c r="C214" s="251"/>
      <c r="D214" s="252"/>
      <c r="E214" s="125"/>
      <c r="F214" s="126">
        <f>C213</f>
        <v>0</v>
      </c>
      <c r="G214" s="125"/>
      <c r="H214" s="126">
        <f>I213</f>
        <v>0</v>
      </c>
      <c r="I214" s="253"/>
      <c r="J214" s="254"/>
      <c r="K214" s="255"/>
      <c r="L214" s="256"/>
      <c r="M214" s="256"/>
      <c r="N214" s="252"/>
      <c r="O214" s="241"/>
      <c r="P214" s="242"/>
      <c r="Q214" s="242"/>
      <c r="R214" s="242"/>
      <c r="S214" s="243"/>
      <c r="T214" s="127" t="s">
        <v>124</v>
      </c>
      <c r="U214" s="128"/>
      <c r="V214" s="129"/>
      <c r="W214" s="120" t="str">
        <f>IF(W213="","",VLOOKUP(W213,シフト記号表!$C$6:$L$47,10,FALSE))</f>
        <v/>
      </c>
      <c r="X214" s="121" t="str">
        <f>IF(X213="","",VLOOKUP(X213,シフト記号表!$C$6:$L$47,10,FALSE))</f>
        <v/>
      </c>
      <c r="Y214" s="121" t="str">
        <f>IF(Y213="","",VLOOKUP(Y213,シフト記号表!$C$6:$L$47,10,FALSE))</f>
        <v/>
      </c>
      <c r="Z214" s="121" t="str">
        <f>IF(Z213="","",VLOOKUP(Z213,シフト記号表!$C$6:$L$47,10,FALSE))</f>
        <v/>
      </c>
      <c r="AA214" s="121" t="str">
        <f>IF(AA213="","",VLOOKUP(AA213,シフト記号表!$C$6:$L$47,10,FALSE))</f>
        <v/>
      </c>
      <c r="AB214" s="121" t="str">
        <f>IF(AB213="","",VLOOKUP(AB213,シフト記号表!$C$6:$L$47,10,FALSE))</f>
        <v/>
      </c>
      <c r="AC214" s="122" t="str">
        <f>IF(AC213="","",VLOOKUP(AC213,シフト記号表!$C$6:$L$47,10,FALSE))</f>
        <v/>
      </c>
      <c r="AD214" s="120" t="str">
        <f>IF(AD213="","",VLOOKUP(AD213,シフト記号表!$C$6:$L$47,10,FALSE))</f>
        <v/>
      </c>
      <c r="AE214" s="121" t="str">
        <f>IF(AE213="","",VLOOKUP(AE213,シフト記号表!$C$6:$L$47,10,FALSE))</f>
        <v/>
      </c>
      <c r="AF214" s="121" t="str">
        <f>IF(AF213="","",VLOOKUP(AF213,シフト記号表!$C$6:$L$47,10,FALSE))</f>
        <v/>
      </c>
      <c r="AG214" s="121" t="str">
        <f>IF(AG213="","",VLOOKUP(AG213,シフト記号表!$C$6:$L$47,10,FALSE))</f>
        <v/>
      </c>
      <c r="AH214" s="121" t="str">
        <f>IF(AH213="","",VLOOKUP(AH213,シフト記号表!$C$6:$L$47,10,FALSE))</f>
        <v/>
      </c>
      <c r="AI214" s="121" t="str">
        <f>IF(AI213="","",VLOOKUP(AI213,シフト記号表!$C$6:$L$47,10,FALSE))</f>
        <v/>
      </c>
      <c r="AJ214" s="122" t="str">
        <f>IF(AJ213="","",VLOOKUP(AJ213,シフト記号表!$C$6:$L$47,10,FALSE))</f>
        <v/>
      </c>
      <c r="AK214" s="120" t="str">
        <f>IF(AK213="","",VLOOKUP(AK213,シフト記号表!$C$6:$L$47,10,FALSE))</f>
        <v/>
      </c>
      <c r="AL214" s="121" t="str">
        <f>IF(AL213="","",VLOOKUP(AL213,シフト記号表!$C$6:$L$47,10,FALSE))</f>
        <v/>
      </c>
      <c r="AM214" s="121" t="str">
        <f>IF(AM213="","",VLOOKUP(AM213,シフト記号表!$C$6:$L$47,10,FALSE))</f>
        <v/>
      </c>
      <c r="AN214" s="121" t="str">
        <f>IF(AN213="","",VLOOKUP(AN213,シフト記号表!$C$6:$L$47,10,FALSE))</f>
        <v/>
      </c>
      <c r="AO214" s="121" t="str">
        <f>IF(AO213="","",VLOOKUP(AO213,シフト記号表!$C$6:$L$47,10,FALSE))</f>
        <v/>
      </c>
      <c r="AP214" s="121" t="str">
        <f>IF(AP213="","",VLOOKUP(AP213,シフト記号表!$C$6:$L$47,10,FALSE))</f>
        <v/>
      </c>
      <c r="AQ214" s="122" t="str">
        <f>IF(AQ213="","",VLOOKUP(AQ213,シフト記号表!$C$6:$L$47,10,FALSE))</f>
        <v/>
      </c>
      <c r="AR214" s="120" t="str">
        <f>IF(AR213="","",VLOOKUP(AR213,シフト記号表!$C$6:$L$47,10,FALSE))</f>
        <v/>
      </c>
      <c r="AS214" s="121" t="str">
        <f>IF(AS213="","",VLOOKUP(AS213,シフト記号表!$C$6:$L$47,10,FALSE))</f>
        <v/>
      </c>
      <c r="AT214" s="121" t="str">
        <f>IF(AT213="","",VLOOKUP(AT213,シフト記号表!$C$6:$L$47,10,FALSE))</f>
        <v/>
      </c>
      <c r="AU214" s="121" t="str">
        <f>IF(AU213="","",VLOOKUP(AU213,シフト記号表!$C$6:$L$47,10,FALSE))</f>
        <v/>
      </c>
      <c r="AV214" s="121" t="str">
        <f>IF(AV213="","",VLOOKUP(AV213,シフト記号表!$C$6:$L$47,10,FALSE))</f>
        <v/>
      </c>
      <c r="AW214" s="121" t="str">
        <f>IF(AW213="","",VLOOKUP(AW213,シフト記号表!$C$6:$L$47,10,FALSE))</f>
        <v/>
      </c>
      <c r="AX214" s="122" t="str">
        <f>IF(AX213="","",VLOOKUP(AX213,シフト記号表!$C$6:$L$47,10,FALSE))</f>
        <v/>
      </c>
      <c r="AY214" s="120" t="str">
        <f>IF(AY213="","",VLOOKUP(AY213,シフト記号表!$C$6:$L$47,10,FALSE))</f>
        <v/>
      </c>
      <c r="AZ214" s="121" t="str">
        <f>IF(AZ213="","",VLOOKUP(AZ213,シフト記号表!$C$6:$L$47,10,FALSE))</f>
        <v/>
      </c>
      <c r="BA214" s="121"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4">
      <c r="B215" s="35"/>
      <c r="C215" s="50"/>
      <c r="D215" s="50"/>
      <c r="E215" s="50"/>
      <c r="F215" s="50"/>
      <c r="G215" s="50"/>
      <c r="H215" s="50"/>
      <c r="I215" s="123"/>
      <c r="J215" s="123"/>
      <c r="K215" s="50"/>
      <c r="L215" s="50"/>
      <c r="M215" s="50"/>
      <c r="N215" s="50"/>
      <c r="O215" s="124"/>
      <c r="P215" s="124"/>
      <c r="Q215" s="124"/>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4"/>
      <c r="BG215" s="124"/>
      <c r="BH215" s="124"/>
      <c r="BI215" s="124"/>
      <c r="BJ215" s="124"/>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0"/>
      <c r="AR255" s="10"/>
      <c r="AS255" s="10"/>
      <c r="AT255" s="10"/>
      <c r="AU255" s="10"/>
      <c r="AV255" s="10"/>
      <c r="AW255" s="10"/>
      <c r="AX255" s="10"/>
      <c r="AY255" s="10"/>
      <c r="AZ255" s="10"/>
      <c r="BA255" s="10"/>
      <c r="BB255" s="10"/>
      <c r="BC255" s="10"/>
      <c r="BD255" s="10"/>
      <c r="BE255" s="10"/>
    </row>
    <row r="256" spans="43:57" x14ac:dyDescent="0.4">
      <c r="AQ256" s="10"/>
      <c r="AR256" s="10"/>
      <c r="AS256" s="10"/>
      <c r="AT256" s="10"/>
      <c r="AU256" s="10"/>
      <c r="AV256" s="10"/>
      <c r="AW256" s="10"/>
      <c r="AX256" s="10"/>
      <c r="AY256" s="10"/>
      <c r="AZ256" s="10"/>
      <c r="BA256" s="10"/>
      <c r="BB256" s="10"/>
      <c r="BC256" s="10"/>
      <c r="BD256" s="10"/>
      <c r="BE256" s="10"/>
    </row>
    <row r="261" spans="3:59" x14ac:dyDescent="0.4">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x14ac:dyDescent="0.4">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x14ac:dyDescent="0.4">
      <c r="C263" s="11"/>
      <c r="D263" s="11"/>
      <c r="E263" s="11"/>
      <c r="F263" s="11"/>
      <c r="G263" s="11"/>
      <c r="H263" s="11"/>
      <c r="I263" s="11"/>
      <c r="J263" s="11"/>
      <c r="K263" s="3"/>
      <c r="L263" s="3"/>
    </row>
    <row r="264" spans="3:59" x14ac:dyDescent="0.4">
      <c r="C264" s="11"/>
      <c r="D264" s="11"/>
      <c r="E264" s="11"/>
      <c r="F264" s="11"/>
      <c r="G264" s="11"/>
      <c r="H264" s="11"/>
      <c r="I264" s="11"/>
      <c r="J264" s="11"/>
      <c r="K264" s="3"/>
      <c r="L264" s="3"/>
    </row>
    <row r="265" spans="3:59" x14ac:dyDescent="0.4">
      <c r="C265" s="3"/>
      <c r="D265" s="3"/>
      <c r="E265" s="3"/>
      <c r="F265" s="3"/>
      <c r="G265" s="3"/>
      <c r="H265" s="3"/>
      <c r="I265" s="3"/>
      <c r="J265" s="3"/>
    </row>
    <row r="266" spans="3:59" x14ac:dyDescent="0.4">
      <c r="C266" s="3"/>
      <c r="D266" s="3"/>
      <c r="E266" s="3"/>
      <c r="F266" s="3"/>
      <c r="G266" s="3"/>
      <c r="H266" s="3"/>
      <c r="I266" s="3"/>
      <c r="J266" s="3"/>
    </row>
    <row r="267" spans="3:59" x14ac:dyDescent="0.4">
      <c r="C267" s="3"/>
      <c r="D267" s="3"/>
      <c r="E267" s="3"/>
      <c r="F267" s="3"/>
      <c r="G267" s="3"/>
      <c r="H267" s="3"/>
      <c r="I267" s="3"/>
      <c r="J267" s="3"/>
    </row>
    <row r="268" spans="3:59" x14ac:dyDescent="0.4">
      <c r="C268" s="3"/>
      <c r="D268" s="3"/>
      <c r="E268" s="3"/>
      <c r="F268" s="3"/>
      <c r="G268" s="3"/>
      <c r="H268" s="3"/>
      <c r="I268" s="3"/>
      <c r="J268" s="3"/>
    </row>
  </sheetData>
  <sheetProtection sheet="1" objects="1" scenarios="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16:BE16">
    <cfRule type="expression" dxfId="99" priority="171">
      <formula>INDIRECT(ADDRESS(ROW(),COLUMN()))=TRUNC(INDIRECT(ADDRESS(ROW(),COLUMN())))</formula>
    </cfRule>
  </conditionalFormatting>
  <conditionalFormatting sqref="W18:BE18">
    <cfRule type="expression" dxfId="98" priority="200">
      <formula>INDIRECT(ADDRESS(ROW(),COLUMN()))=TRUNC(INDIRECT(ADDRESS(ROW(),COLUMN())))</formula>
    </cfRule>
  </conditionalFormatting>
  <conditionalFormatting sqref="W20:BE20">
    <cfRule type="expression" dxfId="97" priority="170">
      <formula>INDIRECT(ADDRESS(ROW(),COLUMN()))=TRUNC(INDIRECT(ADDRESS(ROW(),COLUMN())))</formula>
    </cfRule>
  </conditionalFormatting>
  <conditionalFormatting sqref="W22:BE22">
    <cfRule type="expression" dxfId="96" priority="169">
      <formula>INDIRECT(ADDRESS(ROW(),COLUMN()))=TRUNC(INDIRECT(ADDRESS(ROW(),COLUMN())))</formula>
    </cfRule>
  </conditionalFormatting>
  <conditionalFormatting sqref="W24:BE24">
    <cfRule type="expression" dxfId="95" priority="168">
      <formula>INDIRECT(ADDRESS(ROW(),COLUMN()))=TRUNC(INDIRECT(ADDRESS(ROW(),COLUMN())))</formula>
    </cfRule>
  </conditionalFormatting>
  <conditionalFormatting sqref="W26:BE26">
    <cfRule type="expression" dxfId="94" priority="167">
      <formula>INDIRECT(ADDRESS(ROW(),COLUMN()))=TRUNC(INDIRECT(ADDRESS(ROW(),COLUMN())))</formula>
    </cfRule>
  </conditionalFormatting>
  <conditionalFormatting sqref="W28:BE28">
    <cfRule type="expression" dxfId="93" priority="166">
      <formula>INDIRECT(ADDRESS(ROW(),COLUMN()))=TRUNC(INDIRECT(ADDRESS(ROW(),COLUMN())))</formula>
    </cfRule>
  </conditionalFormatting>
  <conditionalFormatting sqref="W30:BE30">
    <cfRule type="expression" dxfId="92" priority="165">
      <formula>INDIRECT(ADDRESS(ROW(),COLUMN()))=TRUNC(INDIRECT(ADDRESS(ROW(),COLUMN())))</formula>
    </cfRule>
  </conditionalFormatting>
  <conditionalFormatting sqref="W32:BE32">
    <cfRule type="expression" dxfId="91" priority="164">
      <formula>INDIRECT(ADDRESS(ROW(),COLUMN()))=TRUNC(INDIRECT(ADDRESS(ROW(),COLUMN())))</formula>
    </cfRule>
  </conditionalFormatting>
  <conditionalFormatting sqref="W34:BE34">
    <cfRule type="expression" dxfId="90" priority="163">
      <formula>INDIRECT(ADDRESS(ROW(),COLUMN()))=TRUNC(INDIRECT(ADDRESS(ROW(),COLUMN())))</formula>
    </cfRule>
  </conditionalFormatting>
  <conditionalFormatting sqref="W36:BE36">
    <cfRule type="expression" dxfId="89" priority="162">
      <formula>INDIRECT(ADDRESS(ROW(),COLUMN()))=TRUNC(INDIRECT(ADDRESS(ROW(),COLUMN())))</formula>
    </cfRule>
  </conditionalFormatting>
  <conditionalFormatting sqref="W38:BE38">
    <cfRule type="expression" dxfId="88" priority="161">
      <formula>INDIRECT(ADDRESS(ROW(),COLUMN()))=TRUNC(INDIRECT(ADDRESS(ROW(),COLUMN())))</formula>
    </cfRule>
  </conditionalFormatting>
  <conditionalFormatting sqref="W40:BE40">
    <cfRule type="expression" dxfId="87" priority="160">
      <formula>INDIRECT(ADDRESS(ROW(),COLUMN()))=TRUNC(INDIRECT(ADDRESS(ROW(),COLUMN())))</formula>
    </cfRule>
  </conditionalFormatting>
  <conditionalFormatting sqref="W42:BE42">
    <cfRule type="expression" dxfId="86" priority="159">
      <formula>INDIRECT(ADDRESS(ROW(),COLUMN()))=TRUNC(INDIRECT(ADDRESS(ROW(),COLUMN())))</formula>
    </cfRule>
  </conditionalFormatting>
  <conditionalFormatting sqref="W44:BE44">
    <cfRule type="expression" dxfId="85" priority="158">
      <formula>INDIRECT(ADDRESS(ROW(),COLUMN()))=TRUNC(INDIRECT(ADDRESS(ROW(),COLUMN())))</formula>
    </cfRule>
  </conditionalFormatting>
  <conditionalFormatting sqref="W46:BE46">
    <cfRule type="expression" dxfId="84" priority="157">
      <formula>INDIRECT(ADDRESS(ROW(),COLUMN()))=TRUNC(INDIRECT(ADDRESS(ROW(),COLUMN())))</formula>
    </cfRule>
  </conditionalFormatting>
  <conditionalFormatting sqref="W48:BE48">
    <cfRule type="expression" dxfId="83" priority="156">
      <formula>INDIRECT(ADDRESS(ROW(),COLUMN()))=TRUNC(INDIRECT(ADDRESS(ROW(),COLUMN())))</formula>
    </cfRule>
  </conditionalFormatting>
  <conditionalFormatting sqref="W50:BE50">
    <cfRule type="expression" dxfId="82" priority="155">
      <formula>INDIRECT(ADDRESS(ROW(),COLUMN()))=TRUNC(INDIRECT(ADDRESS(ROW(),COLUMN())))</formula>
    </cfRule>
  </conditionalFormatting>
  <conditionalFormatting sqref="W52:BE52">
    <cfRule type="expression" dxfId="81" priority="154">
      <formula>INDIRECT(ADDRESS(ROW(),COLUMN()))=TRUNC(INDIRECT(ADDRESS(ROW(),COLUMN())))</formula>
    </cfRule>
  </conditionalFormatting>
  <conditionalFormatting sqref="W54:BE54">
    <cfRule type="expression" dxfId="80" priority="153">
      <formula>INDIRECT(ADDRESS(ROW(),COLUMN()))=TRUNC(INDIRECT(ADDRESS(ROW(),COLUMN())))</formula>
    </cfRule>
  </conditionalFormatting>
  <conditionalFormatting sqref="W56:BE56">
    <cfRule type="expression" dxfId="79" priority="152">
      <formula>INDIRECT(ADDRESS(ROW(),COLUMN()))=TRUNC(INDIRECT(ADDRESS(ROW(),COLUMN())))</formula>
    </cfRule>
  </conditionalFormatting>
  <conditionalFormatting sqref="W58:BE58">
    <cfRule type="expression" dxfId="78" priority="151">
      <formula>INDIRECT(ADDRESS(ROW(),COLUMN()))=TRUNC(INDIRECT(ADDRESS(ROW(),COLUMN())))</formula>
    </cfRule>
  </conditionalFormatting>
  <conditionalFormatting sqref="W60:BE60">
    <cfRule type="expression" dxfId="77" priority="150">
      <formula>INDIRECT(ADDRESS(ROW(),COLUMN()))=TRUNC(INDIRECT(ADDRESS(ROW(),COLUMN())))</formula>
    </cfRule>
  </conditionalFormatting>
  <conditionalFormatting sqref="W62:BE62">
    <cfRule type="expression" dxfId="76" priority="149">
      <formula>INDIRECT(ADDRESS(ROW(),COLUMN()))=TRUNC(INDIRECT(ADDRESS(ROW(),COLUMN())))</formula>
    </cfRule>
  </conditionalFormatting>
  <conditionalFormatting sqref="W64:BE64">
    <cfRule type="expression" dxfId="75" priority="148">
      <formula>INDIRECT(ADDRESS(ROW(),COLUMN()))=TRUNC(INDIRECT(ADDRESS(ROW(),COLUMN())))</formula>
    </cfRule>
  </conditionalFormatting>
  <conditionalFormatting sqref="W66:BE66">
    <cfRule type="expression" dxfId="74" priority="147">
      <formula>INDIRECT(ADDRESS(ROW(),COLUMN()))=TRUNC(INDIRECT(ADDRESS(ROW(),COLUMN())))</formula>
    </cfRule>
  </conditionalFormatting>
  <conditionalFormatting sqref="W68:BE68">
    <cfRule type="expression" dxfId="73" priority="146">
      <formula>INDIRECT(ADDRESS(ROW(),COLUMN()))=TRUNC(INDIRECT(ADDRESS(ROW(),COLUMN())))</formula>
    </cfRule>
  </conditionalFormatting>
  <conditionalFormatting sqref="W70:BE70">
    <cfRule type="expression" dxfId="72" priority="145">
      <formula>INDIRECT(ADDRESS(ROW(),COLUMN()))=TRUNC(INDIRECT(ADDRESS(ROW(),COLUMN())))</formula>
    </cfRule>
  </conditionalFormatting>
  <conditionalFormatting sqref="W72:BE72">
    <cfRule type="expression" dxfId="71" priority="144">
      <formula>INDIRECT(ADDRESS(ROW(),COLUMN()))=TRUNC(INDIRECT(ADDRESS(ROW(),COLUMN())))</formula>
    </cfRule>
  </conditionalFormatting>
  <conditionalFormatting sqref="W74:BE74">
    <cfRule type="expression" dxfId="70" priority="141">
      <formula>INDIRECT(ADDRESS(ROW(),COLUMN()))=TRUNC(INDIRECT(ADDRESS(ROW(),COLUMN())))</formula>
    </cfRule>
  </conditionalFormatting>
  <conditionalFormatting sqref="W76:BE76">
    <cfRule type="expression" dxfId="69" priority="139">
      <formula>INDIRECT(ADDRESS(ROW(),COLUMN()))=TRUNC(INDIRECT(ADDRESS(ROW(),COLUMN())))</formula>
    </cfRule>
  </conditionalFormatting>
  <conditionalFormatting sqref="W78:BE78">
    <cfRule type="expression" dxfId="68" priority="137">
      <formula>INDIRECT(ADDRESS(ROW(),COLUMN()))=TRUNC(INDIRECT(ADDRESS(ROW(),COLUMN())))</formula>
    </cfRule>
  </conditionalFormatting>
  <conditionalFormatting sqref="W80:BE80">
    <cfRule type="expression" dxfId="67" priority="135">
      <formula>INDIRECT(ADDRESS(ROW(),COLUMN()))=TRUNC(INDIRECT(ADDRESS(ROW(),COLUMN())))</formula>
    </cfRule>
  </conditionalFormatting>
  <conditionalFormatting sqref="W82:BE82">
    <cfRule type="expression" dxfId="66" priority="133">
      <formula>INDIRECT(ADDRESS(ROW(),COLUMN()))=TRUNC(INDIRECT(ADDRESS(ROW(),COLUMN())))</formula>
    </cfRule>
  </conditionalFormatting>
  <conditionalFormatting sqref="W84:BE84">
    <cfRule type="expression" dxfId="65" priority="131">
      <formula>INDIRECT(ADDRESS(ROW(),COLUMN()))=TRUNC(INDIRECT(ADDRESS(ROW(),COLUMN())))</formula>
    </cfRule>
  </conditionalFormatting>
  <conditionalFormatting sqref="W86:BE86">
    <cfRule type="expression" dxfId="64" priority="129">
      <formula>INDIRECT(ADDRESS(ROW(),COLUMN()))=TRUNC(INDIRECT(ADDRESS(ROW(),COLUMN())))</formula>
    </cfRule>
  </conditionalFormatting>
  <conditionalFormatting sqref="W88:BE88">
    <cfRule type="expression" dxfId="63" priority="127">
      <formula>INDIRECT(ADDRESS(ROW(),COLUMN()))=TRUNC(INDIRECT(ADDRESS(ROW(),COLUMN())))</formula>
    </cfRule>
  </conditionalFormatting>
  <conditionalFormatting sqref="W90:BE90">
    <cfRule type="expression" dxfId="62" priority="125">
      <formula>INDIRECT(ADDRESS(ROW(),COLUMN()))=TRUNC(INDIRECT(ADDRESS(ROW(),COLUMN())))</formula>
    </cfRule>
  </conditionalFormatting>
  <conditionalFormatting sqref="W92:BE92">
    <cfRule type="expression" dxfId="61" priority="123">
      <formula>INDIRECT(ADDRESS(ROW(),COLUMN()))=TRUNC(INDIRECT(ADDRESS(ROW(),COLUMN())))</formula>
    </cfRule>
  </conditionalFormatting>
  <conditionalFormatting sqref="W94:BE94">
    <cfRule type="expression" dxfId="60" priority="121">
      <formula>INDIRECT(ADDRESS(ROW(),COLUMN()))=TRUNC(INDIRECT(ADDRESS(ROW(),COLUMN())))</formula>
    </cfRule>
  </conditionalFormatting>
  <conditionalFormatting sqref="W96:BE96">
    <cfRule type="expression" dxfId="59" priority="119">
      <formula>INDIRECT(ADDRESS(ROW(),COLUMN()))=TRUNC(INDIRECT(ADDRESS(ROW(),COLUMN())))</formula>
    </cfRule>
  </conditionalFormatting>
  <conditionalFormatting sqref="W98:BE98">
    <cfRule type="expression" dxfId="58" priority="117">
      <formula>INDIRECT(ADDRESS(ROW(),COLUMN()))=TRUNC(INDIRECT(ADDRESS(ROW(),COLUMN())))</formula>
    </cfRule>
  </conditionalFormatting>
  <conditionalFormatting sqref="W100:BE100">
    <cfRule type="expression" dxfId="57" priority="115">
      <formula>INDIRECT(ADDRESS(ROW(),COLUMN()))=TRUNC(INDIRECT(ADDRESS(ROW(),COLUMN())))</formula>
    </cfRule>
  </conditionalFormatting>
  <conditionalFormatting sqref="W102:BE102">
    <cfRule type="expression" dxfId="56" priority="113">
      <formula>INDIRECT(ADDRESS(ROW(),COLUMN()))=TRUNC(INDIRECT(ADDRESS(ROW(),COLUMN())))</formula>
    </cfRule>
  </conditionalFormatting>
  <conditionalFormatting sqref="W104:BE104">
    <cfRule type="expression" dxfId="55" priority="111">
      <formula>INDIRECT(ADDRESS(ROW(),COLUMN()))=TRUNC(INDIRECT(ADDRESS(ROW(),COLUMN())))</formula>
    </cfRule>
  </conditionalFormatting>
  <conditionalFormatting sqref="W106:BE106">
    <cfRule type="expression" dxfId="54" priority="109">
      <formula>INDIRECT(ADDRESS(ROW(),COLUMN()))=TRUNC(INDIRECT(ADDRESS(ROW(),COLUMN())))</formula>
    </cfRule>
  </conditionalFormatting>
  <conditionalFormatting sqref="W108:BE108">
    <cfRule type="expression" dxfId="53" priority="107">
      <formula>INDIRECT(ADDRESS(ROW(),COLUMN()))=TRUNC(INDIRECT(ADDRESS(ROW(),COLUMN())))</formula>
    </cfRule>
  </conditionalFormatting>
  <conditionalFormatting sqref="W110:BE110">
    <cfRule type="expression" dxfId="52" priority="105">
      <formula>INDIRECT(ADDRESS(ROW(),COLUMN()))=TRUNC(INDIRECT(ADDRESS(ROW(),COLUMN())))</formula>
    </cfRule>
  </conditionalFormatting>
  <conditionalFormatting sqref="W112:BE112">
    <cfRule type="expression" dxfId="51" priority="103">
      <formula>INDIRECT(ADDRESS(ROW(),COLUMN()))=TRUNC(INDIRECT(ADDRESS(ROW(),COLUMN())))</formula>
    </cfRule>
  </conditionalFormatting>
  <conditionalFormatting sqref="W114:BE114">
    <cfRule type="expression" dxfId="50" priority="101">
      <formula>INDIRECT(ADDRESS(ROW(),COLUMN()))=TRUNC(INDIRECT(ADDRESS(ROW(),COLUMN())))</formula>
    </cfRule>
  </conditionalFormatting>
  <conditionalFormatting sqref="W116:BE116">
    <cfRule type="expression" dxfId="49" priority="99">
      <formula>INDIRECT(ADDRESS(ROW(),COLUMN()))=TRUNC(INDIRECT(ADDRESS(ROW(),COLUMN())))</formula>
    </cfRule>
  </conditionalFormatting>
  <conditionalFormatting sqref="W118:BE118">
    <cfRule type="expression" dxfId="48" priority="97">
      <formula>INDIRECT(ADDRESS(ROW(),COLUMN()))=TRUNC(INDIRECT(ADDRESS(ROW(),COLUMN())))</formula>
    </cfRule>
  </conditionalFormatting>
  <conditionalFormatting sqref="W120:BE120">
    <cfRule type="expression" dxfId="47" priority="95">
      <formula>INDIRECT(ADDRESS(ROW(),COLUMN()))=TRUNC(INDIRECT(ADDRESS(ROW(),COLUMN())))</formula>
    </cfRule>
  </conditionalFormatting>
  <conditionalFormatting sqref="W122:BE122">
    <cfRule type="expression" dxfId="46" priority="93">
      <formula>INDIRECT(ADDRESS(ROW(),COLUMN()))=TRUNC(INDIRECT(ADDRESS(ROW(),COLUMN())))</formula>
    </cfRule>
  </conditionalFormatting>
  <conditionalFormatting sqref="W124:BE124">
    <cfRule type="expression" dxfId="45" priority="91">
      <formula>INDIRECT(ADDRESS(ROW(),COLUMN()))=TRUNC(INDIRECT(ADDRESS(ROW(),COLUMN())))</formula>
    </cfRule>
  </conditionalFormatting>
  <conditionalFormatting sqref="W126:BE126">
    <cfRule type="expression" dxfId="44" priority="89">
      <formula>INDIRECT(ADDRESS(ROW(),COLUMN()))=TRUNC(INDIRECT(ADDRESS(ROW(),COLUMN())))</formula>
    </cfRule>
  </conditionalFormatting>
  <conditionalFormatting sqref="W128:BE128">
    <cfRule type="expression" dxfId="43" priority="87">
      <formula>INDIRECT(ADDRESS(ROW(),COLUMN()))=TRUNC(INDIRECT(ADDRESS(ROW(),COLUMN())))</formula>
    </cfRule>
  </conditionalFormatting>
  <conditionalFormatting sqref="W130:BE130">
    <cfRule type="expression" dxfId="42" priority="85">
      <formula>INDIRECT(ADDRESS(ROW(),COLUMN()))=TRUNC(INDIRECT(ADDRESS(ROW(),COLUMN())))</formula>
    </cfRule>
  </conditionalFormatting>
  <conditionalFormatting sqref="W132:BE132">
    <cfRule type="expression" dxfId="41" priority="83">
      <formula>INDIRECT(ADDRESS(ROW(),COLUMN()))=TRUNC(INDIRECT(ADDRESS(ROW(),COLUMN())))</formula>
    </cfRule>
  </conditionalFormatting>
  <conditionalFormatting sqref="W134:BE134">
    <cfRule type="expression" dxfId="40" priority="81">
      <formula>INDIRECT(ADDRESS(ROW(),COLUMN()))=TRUNC(INDIRECT(ADDRESS(ROW(),COLUMN())))</formula>
    </cfRule>
  </conditionalFormatting>
  <conditionalFormatting sqref="W136:BE136">
    <cfRule type="expression" dxfId="39" priority="79">
      <formula>INDIRECT(ADDRESS(ROW(),COLUMN()))=TRUNC(INDIRECT(ADDRESS(ROW(),COLUMN())))</formula>
    </cfRule>
  </conditionalFormatting>
  <conditionalFormatting sqref="W138:BE138">
    <cfRule type="expression" dxfId="38" priority="77">
      <formula>INDIRECT(ADDRESS(ROW(),COLUMN()))=TRUNC(INDIRECT(ADDRESS(ROW(),COLUMN())))</formula>
    </cfRule>
  </conditionalFormatting>
  <conditionalFormatting sqref="W140:BE140">
    <cfRule type="expression" dxfId="37" priority="75">
      <formula>INDIRECT(ADDRESS(ROW(),COLUMN()))=TRUNC(INDIRECT(ADDRESS(ROW(),COLUMN())))</formula>
    </cfRule>
  </conditionalFormatting>
  <conditionalFormatting sqref="W142:BE142">
    <cfRule type="expression" dxfId="36" priority="73">
      <formula>INDIRECT(ADDRESS(ROW(),COLUMN()))=TRUNC(INDIRECT(ADDRESS(ROW(),COLUMN())))</formula>
    </cfRule>
  </conditionalFormatting>
  <conditionalFormatting sqref="W144:BE144">
    <cfRule type="expression" dxfId="35" priority="71">
      <formula>INDIRECT(ADDRESS(ROW(),COLUMN()))=TRUNC(INDIRECT(ADDRESS(ROW(),COLUMN())))</formula>
    </cfRule>
  </conditionalFormatting>
  <conditionalFormatting sqref="W146:BE146">
    <cfRule type="expression" dxfId="34" priority="69">
      <formula>INDIRECT(ADDRESS(ROW(),COLUMN()))=TRUNC(INDIRECT(ADDRESS(ROW(),COLUMN())))</formula>
    </cfRule>
  </conditionalFormatting>
  <conditionalFormatting sqref="W148:BE148">
    <cfRule type="expression" dxfId="33" priority="67">
      <formula>INDIRECT(ADDRESS(ROW(),COLUMN()))=TRUNC(INDIRECT(ADDRESS(ROW(),COLUMN())))</formula>
    </cfRule>
  </conditionalFormatting>
  <conditionalFormatting sqref="W150:BE150">
    <cfRule type="expression" dxfId="32" priority="65">
      <formula>INDIRECT(ADDRESS(ROW(),COLUMN()))=TRUNC(INDIRECT(ADDRESS(ROW(),COLUMN())))</formula>
    </cfRule>
  </conditionalFormatting>
  <conditionalFormatting sqref="W152:BE152">
    <cfRule type="expression" dxfId="31" priority="63">
      <formula>INDIRECT(ADDRESS(ROW(),COLUMN()))=TRUNC(INDIRECT(ADDRESS(ROW(),COLUMN())))</formula>
    </cfRule>
  </conditionalFormatting>
  <conditionalFormatting sqref="W154:BE154">
    <cfRule type="expression" dxfId="30" priority="61">
      <formula>INDIRECT(ADDRESS(ROW(),COLUMN()))=TRUNC(INDIRECT(ADDRESS(ROW(),COLUMN())))</formula>
    </cfRule>
  </conditionalFormatting>
  <conditionalFormatting sqref="W156:BE156">
    <cfRule type="expression" dxfId="29" priority="59">
      <formula>INDIRECT(ADDRESS(ROW(),COLUMN()))=TRUNC(INDIRECT(ADDRESS(ROW(),COLUMN())))</formula>
    </cfRule>
  </conditionalFormatting>
  <conditionalFormatting sqref="W158:BE158">
    <cfRule type="expression" dxfId="28" priority="57">
      <formula>INDIRECT(ADDRESS(ROW(),COLUMN()))=TRUNC(INDIRECT(ADDRESS(ROW(),COLUMN())))</formula>
    </cfRule>
  </conditionalFormatting>
  <conditionalFormatting sqref="W160:BE160">
    <cfRule type="expression" dxfId="27" priority="55">
      <formula>INDIRECT(ADDRESS(ROW(),COLUMN()))=TRUNC(INDIRECT(ADDRESS(ROW(),COLUMN())))</formula>
    </cfRule>
  </conditionalFormatting>
  <conditionalFormatting sqref="W162:BE162">
    <cfRule type="expression" dxfId="26" priority="53">
      <formula>INDIRECT(ADDRESS(ROW(),COLUMN()))=TRUNC(INDIRECT(ADDRESS(ROW(),COLUMN())))</formula>
    </cfRule>
  </conditionalFormatting>
  <conditionalFormatting sqref="W164:BE164">
    <cfRule type="expression" dxfId="25" priority="51">
      <formula>INDIRECT(ADDRESS(ROW(),COLUMN()))=TRUNC(INDIRECT(ADDRESS(ROW(),COLUMN())))</formula>
    </cfRule>
  </conditionalFormatting>
  <conditionalFormatting sqref="W166:BE166">
    <cfRule type="expression" dxfId="24" priority="49">
      <formula>INDIRECT(ADDRESS(ROW(),COLUMN()))=TRUNC(INDIRECT(ADDRESS(ROW(),COLUMN())))</formula>
    </cfRule>
  </conditionalFormatting>
  <conditionalFormatting sqref="W168:BE168">
    <cfRule type="expression" dxfId="23" priority="47">
      <formula>INDIRECT(ADDRESS(ROW(),COLUMN()))=TRUNC(INDIRECT(ADDRESS(ROW(),COLUMN())))</formula>
    </cfRule>
  </conditionalFormatting>
  <conditionalFormatting sqref="W170:BE170">
    <cfRule type="expression" dxfId="22" priority="45">
      <formula>INDIRECT(ADDRESS(ROW(),COLUMN()))=TRUNC(INDIRECT(ADDRESS(ROW(),COLUMN())))</formula>
    </cfRule>
  </conditionalFormatting>
  <conditionalFormatting sqref="W172:BE172">
    <cfRule type="expression" dxfId="21" priority="43">
      <formula>INDIRECT(ADDRESS(ROW(),COLUMN()))=TRUNC(INDIRECT(ADDRESS(ROW(),COLUMN())))</formula>
    </cfRule>
  </conditionalFormatting>
  <conditionalFormatting sqref="W174:BE174">
    <cfRule type="expression" dxfId="20" priority="41">
      <formula>INDIRECT(ADDRESS(ROW(),COLUMN()))=TRUNC(INDIRECT(ADDRESS(ROW(),COLUMN())))</formula>
    </cfRule>
  </conditionalFormatting>
  <conditionalFormatting sqref="W176:BE176">
    <cfRule type="expression" dxfId="19" priority="39">
      <formula>INDIRECT(ADDRESS(ROW(),COLUMN()))=TRUNC(INDIRECT(ADDRESS(ROW(),COLUMN())))</formula>
    </cfRule>
  </conditionalFormatting>
  <conditionalFormatting sqref="W178:BE178">
    <cfRule type="expression" dxfId="18" priority="37">
      <formula>INDIRECT(ADDRESS(ROW(),COLUMN()))=TRUNC(INDIRECT(ADDRESS(ROW(),COLUMN())))</formula>
    </cfRule>
  </conditionalFormatting>
  <conditionalFormatting sqref="W180:BE180">
    <cfRule type="expression" dxfId="17" priority="35">
      <formula>INDIRECT(ADDRESS(ROW(),COLUMN()))=TRUNC(INDIRECT(ADDRESS(ROW(),COLUMN())))</formula>
    </cfRule>
  </conditionalFormatting>
  <conditionalFormatting sqref="W182:BE182">
    <cfRule type="expression" dxfId="16" priority="33">
      <formula>INDIRECT(ADDRESS(ROW(),COLUMN()))=TRUNC(INDIRECT(ADDRESS(ROW(),COLUMN())))</formula>
    </cfRule>
  </conditionalFormatting>
  <conditionalFormatting sqref="W184:BE184">
    <cfRule type="expression" dxfId="15" priority="31">
      <formula>INDIRECT(ADDRESS(ROW(),COLUMN()))=TRUNC(INDIRECT(ADDRESS(ROW(),COLUMN())))</formula>
    </cfRule>
  </conditionalFormatting>
  <conditionalFormatting sqref="W186:BE186">
    <cfRule type="expression" dxfId="14" priority="29">
      <formula>INDIRECT(ADDRESS(ROW(),COLUMN()))=TRUNC(INDIRECT(ADDRESS(ROW(),COLUMN())))</formula>
    </cfRule>
  </conditionalFormatting>
  <conditionalFormatting sqref="W188:BE188">
    <cfRule type="expression" dxfId="13" priority="27">
      <formula>INDIRECT(ADDRESS(ROW(),COLUMN()))=TRUNC(INDIRECT(ADDRESS(ROW(),COLUMN())))</formula>
    </cfRule>
  </conditionalFormatting>
  <conditionalFormatting sqref="W190:BE190">
    <cfRule type="expression" dxfId="12" priority="25">
      <formula>INDIRECT(ADDRESS(ROW(),COLUMN()))=TRUNC(INDIRECT(ADDRESS(ROW(),COLUMN())))</formula>
    </cfRule>
  </conditionalFormatting>
  <conditionalFormatting sqref="W192:BE192">
    <cfRule type="expression" dxfId="11" priority="23">
      <formula>INDIRECT(ADDRESS(ROW(),COLUMN()))=TRUNC(INDIRECT(ADDRESS(ROW(),COLUMN())))</formula>
    </cfRule>
  </conditionalFormatting>
  <conditionalFormatting sqref="W194:BE194">
    <cfRule type="expression" dxfId="10" priority="21">
      <formula>INDIRECT(ADDRESS(ROW(),COLUMN()))=TRUNC(INDIRECT(ADDRESS(ROW(),COLUMN())))</formula>
    </cfRule>
  </conditionalFormatting>
  <conditionalFormatting sqref="W196:BE196">
    <cfRule type="expression" dxfId="9" priority="19">
      <formula>INDIRECT(ADDRESS(ROW(),COLUMN()))=TRUNC(INDIRECT(ADDRESS(ROW(),COLUMN())))</formula>
    </cfRule>
  </conditionalFormatting>
  <conditionalFormatting sqref="W198:BE198">
    <cfRule type="expression" dxfId="8" priority="17">
      <formula>INDIRECT(ADDRESS(ROW(),COLUMN()))=TRUNC(INDIRECT(ADDRESS(ROW(),COLUMN())))</formula>
    </cfRule>
  </conditionalFormatting>
  <conditionalFormatting sqref="W200:BE200">
    <cfRule type="expression" dxfId="7" priority="15">
      <formula>INDIRECT(ADDRESS(ROW(),COLUMN()))=TRUNC(INDIRECT(ADDRESS(ROW(),COLUMN())))</formula>
    </cfRule>
  </conditionalFormatting>
  <conditionalFormatting sqref="W202:BE202">
    <cfRule type="expression" dxfId="6" priority="13">
      <formula>INDIRECT(ADDRESS(ROW(),COLUMN()))=TRUNC(INDIRECT(ADDRESS(ROW(),COLUMN())))</formula>
    </cfRule>
  </conditionalFormatting>
  <conditionalFormatting sqref="W204:BE204">
    <cfRule type="expression" dxfId="5" priority="11">
      <formula>INDIRECT(ADDRESS(ROW(),COLUMN()))=TRUNC(INDIRECT(ADDRESS(ROW(),COLUMN())))</formula>
    </cfRule>
  </conditionalFormatting>
  <conditionalFormatting sqref="W206:BE206">
    <cfRule type="expression" dxfId="4" priority="9">
      <formula>INDIRECT(ADDRESS(ROW(),COLUMN()))=TRUNC(INDIRECT(ADDRESS(ROW(),COLUMN())))</formula>
    </cfRule>
  </conditionalFormatting>
  <conditionalFormatting sqref="W208:BE208">
    <cfRule type="expression" dxfId="3" priority="7">
      <formula>INDIRECT(ADDRESS(ROW(),COLUMN()))=TRUNC(INDIRECT(ADDRESS(ROW(),COLUMN())))</formula>
    </cfRule>
  </conditionalFormatting>
  <conditionalFormatting sqref="W210:BE210">
    <cfRule type="expression" dxfId="2" priority="5">
      <formula>INDIRECT(ADDRESS(ROW(),COLUMN()))=TRUNC(INDIRECT(ADDRESS(ROW(),COLUMN())))</formula>
    </cfRule>
  </conditionalFormatting>
  <conditionalFormatting sqref="W212:BE212">
    <cfRule type="expression" dxfId="1" priority="3">
      <formula>INDIRECT(ADDRESS(ROW(),COLUMN()))=TRUNC(INDIRECT(ADDRESS(ROW(),COLUMN())))</formula>
    </cfRule>
  </conditionalFormatting>
  <conditionalFormatting sqref="W214:BE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31496062992125984" right="0.31496062992125984" top="0.55118110236220474" bottom="0.31496062992125984" header="0.31496062992125984" footer="0.31496062992125984"/>
  <pageSetup paperSize="9" scale="38" fitToHeight="0" orientation="landscape" r:id="rId1"/>
  <headerFooter>
    <oddFooter>&amp;R&amp;16&amp;P/&amp;N</oddFooter>
  </headerFooter>
  <rowBreaks count="3" manualBreakCount="3">
    <brk id="72" max="62" man="1"/>
    <brk id="130" max="62" man="1"/>
    <brk id="188" max="62"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81</v>
      </c>
      <c r="C1" s="17"/>
      <c r="D1" s="17"/>
    </row>
    <row r="2" spans="2:4" x14ac:dyDescent="0.4">
      <c r="B2" s="17"/>
      <c r="C2" s="17"/>
      <c r="D2" s="17"/>
    </row>
    <row r="3" spans="2:4" x14ac:dyDescent="0.4">
      <c r="B3" s="18" t="s">
        <v>82</v>
      </c>
      <c r="C3" s="18" t="s">
        <v>83</v>
      </c>
      <c r="D3" s="17"/>
    </row>
    <row r="4" spans="2:4" x14ac:dyDescent="0.4">
      <c r="B4" s="56">
        <v>1</v>
      </c>
      <c r="C4" s="57" t="s">
        <v>162</v>
      </c>
      <c r="D4" s="17"/>
    </row>
    <row r="5" spans="2:4" x14ac:dyDescent="0.4">
      <c r="B5" s="56">
        <v>2</v>
      </c>
      <c r="C5" s="57" t="s">
        <v>96</v>
      </c>
      <c r="D5" s="17"/>
    </row>
    <row r="6" spans="2:4" x14ac:dyDescent="0.4">
      <c r="B6" s="56">
        <v>3</v>
      </c>
      <c r="C6" s="57" t="s">
        <v>96</v>
      </c>
      <c r="D6" s="17"/>
    </row>
    <row r="7" spans="2:4" x14ac:dyDescent="0.4">
      <c r="B7" s="56">
        <v>4</v>
      </c>
      <c r="C7" s="57" t="s">
        <v>96</v>
      </c>
      <c r="D7" s="17"/>
    </row>
    <row r="8" spans="2:4" x14ac:dyDescent="0.4">
      <c r="B8" s="56">
        <v>5</v>
      </c>
      <c r="C8" s="57" t="s">
        <v>96</v>
      </c>
      <c r="D8" s="17"/>
    </row>
    <row r="9" spans="2:4" x14ac:dyDescent="0.4">
      <c r="B9" s="56">
        <v>6</v>
      </c>
      <c r="C9" s="57" t="s">
        <v>96</v>
      </c>
    </row>
    <row r="10" spans="2:4" x14ac:dyDescent="0.4">
      <c r="B10" s="56">
        <v>7</v>
      </c>
      <c r="C10" s="57" t="s">
        <v>96</v>
      </c>
      <c r="D10" s="17"/>
    </row>
    <row r="11" spans="2:4" x14ac:dyDescent="0.4">
      <c r="B11" s="56">
        <v>8</v>
      </c>
      <c r="C11" s="57" t="s">
        <v>96</v>
      </c>
      <c r="D11" s="17"/>
    </row>
    <row r="12" spans="2:4" x14ac:dyDescent="0.4">
      <c r="B12" s="56">
        <v>9</v>
      </c>
      <c r="C12" s="57" t="s">
        <v>96</v>
      </c>
      <c r="D12" s="17"/>
    </row>
    <row r="13" spans="2:4" x14ac:dyDescent="0.4">
      <c r="B13" s="56">
        <v>10</v>
      </c>
      <c r="C13" s="57" t="s">
        <v>96</v>
      </c>
      <c r="D13" s="17"/>
    </row>
    <row r="15" spans="2:4" x14ac:dyDescent="0.4">
      <c r="B15" s="17" t="s">
        <v>84</v>
      </c>
    </row>
    <row r="16" spans="2:4" ht="19.5" thickBot="1" x14ac:dyDescent="0.45"/>
    <row r="17" spans="2:12" ht="20.25" thickBot="1" x14ac:dyDescent="0.45">
      <c r="B17" s="19" t="s">
        <v>70</v>
      </c>
      <c r="C17" s="20" t="s">
        <v>133</v>
      </c>
      <c r="D17" s="21" t="s">
        <v>134</v>
      </c>
      <c r="E17" s="21" t="s">
        <v>146</v>
      </c>
      <c r="F17" s="42" t="s">
        <v>165</v>
      </c>
      <c r="G17" s="42" t="s">
        <v>96</v>
      </c>
      <c r="H17" s="42" t="s">
        <v>96</v>
      </c>
      <c r="I17" s="42" t="s">
        <v>96</v>
      </c>
      <c r="J17" s="42" t="s">
        <v>96</v>
      </c>
      <c r="K17" s="42" t="s">
        <v>149</v>
      </c>
      <c r="L17" s="43" t="s">
        <v>149</v>
      </c>
    </row>
    <row r="18" spans="2:12" ht="19.5" x14ac:dyDescent="0.4">
      <c r="B18" s="269" t="s">
        <v>71</v>
      </c>
      <c r="C18" s="22" t="s">
        <v>86</v>
      </c>
      <c r="D18" s="23" t="s">
        <v>97</v>
      </c>
      <c r="E18" s="23" t="s">
        <v>135</v>
      </c>
      <c r="F18" s="24" t="s">
        <v>97</v>
      </c>
      <c r="G18" s="24" t="s">
        <v>86</v>
      </c>
      <c r="H18" s="24" t="s">
        <v>86</v>
      </c>
      <c r="I18" s="24" t="s">
        <v>86</v>
      </c>
      <c r="J18" s="44"/>
      <c r="K18" s="44"/>
      <c r="L18" s="45"/>
    </row>
    <row r="19" spans="2:12" ht="19.5" x14ac:dyDescent="0.4">
      <c r="B19" s="270"/>
      <c r="C19" s="24" t="s">
        <v>86</v>
      </c>
      <c r="D19" s="24" t="s">
        <v>137</v>
      </c>
      <c r="E19" s="24" t="s">
        <v>97</v>
      </c>
      <c r="F19" s="24" t="s">
        <v>137</v>
      </c>
      <c r="G19" s="24" t="s">
        <v>86</v>
      </c>
      <c r="H19" s="24" t="s">
        <v>86</v>
      </c>
      <c r="I19" s="24" t="s">
        <v>86</v>
      </c>
      <c r="J19" s="24"/>
      <c r="K19" s="46"/>
      <c r="L19" s="47"/>
    </row>
    <row r="20" spans="2:12" ht="19.5" x14ac:dyDescent="0.4">
      <c r="B20" s="270"/>
      <c r="C20" s="24" t="s">
        <v>86</v>
      </c>
      <c r="D20" s="24" t="s">
        <v>135</v>
      </c>
      <c r="E20" s="24" t="s">
        <v>137</v>
      </c>
      <c r="F20" s="24" t="s">
        <v>135</v>
      </c>
      <c r="G20" s="24" t="s">
        <v>86</v>
      </c>
      <c r="H20" s="24" t="s">
        <v>86</v>
      </c>
      <c r="I20" s="24" t="s">
        <v>86</v>
      </c>
      <c r="J20" s="24"/>
      <c r="K20" s="46"/>
      <c r="L20" s="47"/>
    </row>
    <row r="21" spans="2:12" ht="19.5" x14ac:dyDescent="0.4">
      <c r="B21" s="270"/>
      <c r="C21" s="24" t="s">
        <v>86</v>
      </c>
      <c r="D21" s="24" t="s">
        <v>138</v>
      </c>
      <c r="E21" s="24" t="s">
        <v>139</v>
      </c>
      <c r="F21" s="24" t="s">
        <v>138</v>
      </c>
      <c r="G21" s="24" t="s">
        <v>86</v>
      </c>
      <c r="H21" s="24" t="s">
        <v>86</v>
      </c>
      <c r="I21" s="24" t="s">
        <v>86</v>
      </c>
      <c r="J21" s="24"/>
      <c r="K21" s="46"/>
      <c r="L21" s="47"/>
    </row>
    <row r="22" spans="2:12" ht="19.5" x14ac:dyDescent="0.4">
      <c r="B22" s="270"/>
      <c r="C22" s="24" t="s">
        <v>86</v>
      </c>
      <c r="D22" s="24" t="s">
        <v>136</v>
      </c>
      <c r="E22" s="24" t="s">
        <v>140</v>
      </c>
      <c r="F22" s="24" t="s">
        <v>136</v>
      </c>
      <c r="G22" s="24" t="s">
        <v>86</v>
      </c>
      <c r="H22" s="24" t="s">
        <v>86</v>
      </c>
      <c r="I22" s="24" t="s">
        <v>86</v>
      </c>
      <c r="J22" s="24"/>
      <c r="K22" s="46"/>
      <c r="L22" s="47"/>
    </row>
    <row r="23" spans="2:12" ht="19.5" x14ac:dyDescent="0.4">
      <c r="B23" s="270"/>
      <c r="C23" s="24" t="s">
        <v>86</v>
      </c>
      <c r="D23" s="24" t="s">
        <v>141</v>
      </c>
      <c r="E23" s="24" t="s">
        <v>142</v>
      </c>
      <c r="F23" s="24" t="s">
        <v>141</v>
      </c>
      <c r="G23" s="24" t="s">
        <v>86</v>
      </c>
      <c r="H23" s="24" t="s">
        <v>86</v>
      </c>
      <c r="I23" s="24" t="s">
        <v>86</v>
      </c>
      <c r="J23" s="24"/>
      <c r="K23" s="46"/>
      <c r="L23" s="47"/>
    </row>
    <row r="24" spans="2:12" ht="19.5" x14ac:dyDescent="0.4">
      <c r="B24" s="270"/>
      <c r="C24" s="24" t="s">
        <v>86</v>
      </c>
      <c r="D24" s="24" t="s">
        <v>143</v>
      </c>
      <c r="E24" s="24" t="s">
        <v>144</v>
      </c>
      <c r="F24" s="24" t="s">
        <v>143</v>
      </c>
      <c r="G24" s="24" t="s">
        <v>86</v>
      </c>
      <c r="H24" s="24" t="s">
        <v>86</v>
      </c>
      <c r="I24" s="24" t="s">
        <v>86</v>
      </c>
      <c r="J24" s="24"/>
      <c r="K24" s="46"/>
      <c r="L24" s="47"/>
    </row>
    <row r="25" spans="2:12" ht="19.5" x14ac:dyDescent="0.4">
      <c r="B25" s="270"/>
      <c r="C25" s="24" t="s">
        <v>86</v>
      </c>
      <c r="D25" s="24" t="s">
        <v>86</v>
      </c>
      <c r="E25" s="24" t="s">
        <v>145</v>
      </c>
      <c r="F25" s="24" t="s">
        <v>86</v>
      </c>
      <c r="G25" s="24" t="s">
        <v>86</v>
      </c>
      <c r="H25" s="24" t="s">
        <v>86</v>
      </c>
      <c r="I25" s="24" t="s">
        <v>86</v>
      </c>
      <c r="J25" s="24"/>
      <c r="K25" s="46"/>
      <c r="L25" s="47"/>
    </row>
    <row r="26" spans="2:12" ht="19.5" x14ac:dyDescent="0.4">
      <c r="B26" s="270"/>
      <c r="C26" s="24" t="s">
        <v>86</v>
      </c>
      <c r="D26" s="24" t="s">
        <v>86</v>
      </c>
      <c r="E26" s="24" t="s">
        <v>86</v>
      </c>
      <c r="F26" s="24" t="s">
        <v>86</v>
      </c>
      <c r="G26" s="24" t="s">
        <v>86</v>
      </c>
      <c r="H26" s="24" t="s">
        <v>86</v>
      </c>
      <c r="I26" s="24" t="s">
        <v>86</v>
      </c>
      <c r="J26" s="24"/>
      <c r="K26" s="46"/>
      <c r="L26" s="47"/>
    </row>
    <row r="27" spans="2:12" ht="20.25" thickBot="1" x14ac:dyDescent="0.45">
      <c r="B27" s="271"/>
      <c r="C27" s="139" t="s">
        <v>96</v>
      </c>
      <c r="D27" s="140" t="s">
        <v>125</v>
      </c>
      <c r="E27" s="140" t="s">
        <v>125</v>
      </c>
      <c r="F27" s="140" t="s">
        <v>125</v>
      </c>
      <c r="G27" s="140" t="s">
        <v>125</v>
      </c>
      <c r="H27" s="140" t="s">
        <v>125</v>
      </c>
      <c r="I27" s="140" t="s">
        <v>125</v>
      </c>
      <c r="J27" s="140"/>
      <c r="K27" s="48"/>
      <c r="L27" s="49"/>
    </row>
    <row r="32" spans="2:12" x14ac:dyDescent="0.4">
      <c r="C32" s="16" t="s">
        <v>109</v>
      </c>
    </row>
    <row r="33" spans="3:3" x14ac:dyDescent="0.4">
      <c r="C33" s="16" t="s">
        <v>72</v>
      </c>
    </row>
    <row r="34" spans="3:3" x14ac:dyDescent="0.4">
      <c r="C34" s="16" t="s">
        <v>147</v>
      </c>
    </row>
    <row r="35" spans="3:3" x14ac:dyDescent="0.4">
      <c r="C35" s="16" t="s">
        <v>73</v>
      </c>
    </row>
    <row r="36" spans="3:3" x14ac:dyDescent="0.4">
      <c r="C36" s="16" t="s">
        <v>150</v>
      </c>
    </row>
    <row r="37" spans="3:3" x14ac:dyDescent="0.4">
      <c r="C37" s="16" t="s">
        <v>151</v>
      </c>
    </row>
    <row r="38" spans="3:3" x14ac:dyDescent="0.4">
      <c r="C38" s="16" t="s">
        <v>166</v>
      </c>
    </row>
    <row r="40" spans="3:3" x14ac:dyDescent="0.4">
      <c r="C40" s="16" t="s">
        <v>74</v>
      </c>
    </row>
    <row r="41" spans="3:3" x14ac:dyDescent="0.4">
      <c r="C41" s="16" t="s">
        <v>75</v>
      </c>
    </row>
    <row r="43" spans="3:3" x14ac:dyDescent="0.4">
      <c r="C43" s="16" t="s">
        <v>148</v>
      </c>
    </row>
    <row r="44" spans="3:3" x14ac:dyDescent="0.4">
      <c r="C44" s="16" t="s">
        <v>76</v>
      </c>
    </row>
    <row r="45" spans="3:3" x14ac:dyDescent="0.4">
      <c r="C45" s="16" t="s">
        <v>77</v>
      </c>
    </row>
    <row r="46" spans="3:3" x14ac:dyDescent="0.4">
      <c r="C46" s="16" t="s">
        <v>78</v>
      </c>
    </row>
    <row r="47" spans="3:3" x14ac:dyDescent="0.4">
      <c r="C47" s="16" t="s">
        <v>79</v>
      </c>
    </row>
    <row r="48" spans="3:3" x14ac:dyDescent="0.4">
      <c r="C48" s="16"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記入方法</vt:lpstr>
      <vt:lpstr>シフト記号表</vt:lpstr>
      <vt:lpstr>夜間対応型訪問介護</vt:lpstr>
      <vt:lpstr>プルダウン・リスト</vt:lpstr>
      <vt:lpstr>シフト記号表!【記載例】シフト記号</vt:lpstr>
      <vt:lpstr>シフト記号表!【記載例】シフト記号表</vt:lpstr>
      <vt:lpstr>シフト記号表!Print_Area</vt:lpstr>
      <vt:lpstr>記入方法!Print_Area</vt:lpstr>
      <vt:lpstr>夜間対応型訪問介護!Print_Area</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2024-07-11T07:31:12Z</dcterms:created>
  <dcterms:modified xsi:type="dcterms:W3CDTF">2024-09-05T02:22:11Z</dcterms:modified>
</cp:coreProperties>
</file>