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5.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6.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7.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I:\OA\保健予防課\012_感染症対策\004_感染症関係\03　【S】施設発生対応\000　報告様式\2023年9月以降\高齢者等施設用\"/>
    </mc:Choice>
  </mc:AlternateContent>
  <xr:revisionPtr revIDLastSave="0" documentId="13_ncr:1_{F628F2A0-5551-453E-B555-B8DE2BE6060A}" xr6:coauthVersionLast="47" xr6:coauthVersionMax="47" xr10:uidLastSave="{00000000-0000-0000-0000-000000000000}"/>
  <bookViews>
    <workbookView xWindow="-120" yWindow="-120" windowWidth="20730" windowHeight="11040" xr2:uid="{2FA931C0-60EA-4092-9337-CD23A3B76269}"/>
  </bookViews>
  <sheets>
    <sheet name="使い方" sheetId="4" r:id="rId1"/>
    <sheet name="(1)報告書" sheetId="11" r:id="rId2"/>
    <sheet name="リスト" sheetId="12" state="hidden" r:id="rId3"/>
    <sheet name="(2)施設情報" sheetId="3" r:id="rId4"/>
    <sheet name="(3)調査表" sheetId="8" r:id="rId5"/>
    <sheet name="流行曲線グラフ" sheetId="10" r:id="rId6"/>
    <sheet name="集計" sheetId="9" r:id="rId7"/>
    <sheet name="補足用(ご自由にお使いください)" sheetId="1" r:id="rId8"/>
    <sheet name="補足用のグラフ(ご自由にお使いください)" sheetId="2" r:id="rId9"/>
  </sheets>
  <definedNames>
    <definedName name="_xlnm._FilterDatabase" localSheetId="1" hidden="1">'(1)報告書'!$B$66:$Q$76</definedName>
    <definedName name="_xlnm._FilterDatabase" localSheetId="2" hidden="1">リスト!$D$3:$D$8</definedName>
    <definedName name="【記入】">'(1)報告書'!$D$46</definedName>
    <definedName name="_xlnm.Criteria" localSheetId="2">リスト!$C$43:$J$43</definedName>
    <definedName name="_xlnm.Print_Area" localSheetId="1">'(1)報告書'!$A$1:$Q$79</definedName>
    <definedName name="_xlnm.Print_Area" localSheetId="3">'(2)施設情報'!$A$1:$F$26</definedName>
    <definedName name="_xlnm.Print_Titles" localSheetId="4">'(3)調査表'!$1:$17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 i="9" l="1"/>
  <c r="C4" i="9"/>
  <c r="C5" i="9"/>
  <c r="C6" i="9"/>
  <c r="C7" i="9"/>
  <c r="C8" i="9"/>
  <c r="C9" i="9"/>
  <c r="C10" i="9"/>
  <c r="C11" i="9"/>
  <c r="C12" i="9"/>
  <c r="C13" i="9"/>
  <c r="C14" i="9"/>
  <c r="C15" i="9"/>
  <c r="C16" i="9"/>
  <c r="C17" i="9"/>
  <c r="C18" i="9"/>
  <c r="C19" i="9"/>
  <c r="C20" i="9"/>
  <c r="C21" i="9"/>
  <c r="C22" i="9"/>
  <c r="C23" i="9"/>
  <c r="C24" i="9"/>
  <c r="C25" i="9"/>
  <c r="C26" i="9"/>
  <c r="C27" i="9"/>
  <c r="C28" i="9"/>
  <c r="C29" i="9"/>
  <c r="C30" i="9"/>
  <c r="C31" i="9"/>
  <c r="C32" i="9"/>
  <c r="C33" i="9"/>
  <c r="C34" i="9"/>
  <c r="C35" i="9"/>
  <c r="C36" i="9"/>
  <c r="C37" i="9"/>
  <c r="C38" i="9"/>
  <c r="C39" i="9"/>
  <c r="C40" i="9"/>
  <c r="C41" i="9"/>
  <c r="C42" i="9"/>
  <c r="C43" i="9"/>
  <c r="C44" i="9"/>
  <c r="C45" i="9"/>
  <c r="C46" i="9"/>
  <c r="C47" i="9"/>
  <c r="C48" i="9"/>
  <c r="C49" i="9"/>
  <c r="C50" i="9"/>
  <c r="C51" i="9"/>
  <c r="C52" i="9"/>
  <c r="C53" i="9"/>
  <c r="C54" i="9"/>
  <c r="C55" i="9"/>
  <c r="C56" i="9"/>
  <c r="C57" i="9"/>
  <c r="C58" i="9"/>
  <c r="C59" i="9"/>
  <c r="C60" i="9"/>
  <c r="C61" i="9"/>
  <c r="C2" i="9"/>
  <c r="L25" i="3"/>
  <c r="L24" i="3"/>
  <c r="K24" i="3"/>
  <c r="F4" i="3"/>
  <c r="P15" i="11" l="1"/>
  <c r="O6" i="8"/>
  <c r="J6" i="8"/>
  <c r="L6" i="8"/>
  <c r="C6" i="8"/>
  <c r="D4" i="3"/>
  <c r="D3" i="3"/>
  <c r="P14" i="11"/>
  <c r="D5" i="3" l="1"/>
  <c r="T67" i="1" l="1"/>
  <c r="T8" i="1"/>
  <c r="T9" i="1"/>
  <c r="T10" i="1"/>
  <c r="T11" i="1"/>
  <c r="T12" i="1"/>
  <c r="T13" i="1"/>
  <c r="T14" i="1"/>
  <c r="T15" i="1"/>
  <c r="T16" i="1"/>
  <c r="T17" i="1"/>
  <c r="T18" i="1"/>
  <c r="T19" i="1"/>
  <c r="T20" i="1"/>
  <c r="T21" i="1"/>
  <c r="T22" i="1"/>
  <c r="T23" i="1"/>
  <c r="T24" i="1"/>
  <c r="T25" i="1"/>
  <c r="T26" i="1"/>
  <c r="T27" i="1"/>
  <c r="T28" i="1"/>
  <c r="T29" i="1"/>
  <c r="T30" i="1"/>
  <c r="T31" i="1"/>
  <c r="T32" i="1"/>
  <c r="T33" i="1"/>
  <c r="T34" i="1"/>
  <c r="T35" i="1"/>
  <c r="T36" i="1"/>
  <c r="T37" i="1"/>
  <c r="T38" i="1"/>
  <c r="T39" i="1"/>
  <c r="T40" i="1"/>
  <c r="T41" i="1"/>
  <c r="T42" i="1"/>
  <c r="T43" i="1"/>
  <c r="T44" i="1"/>
  <c r="T45" i="1"/>
  <c r="T46" i="1"/>
  <c r="T47" i="1"/>
  <c r="T48" i="1"/>
  <c r="T49" i="1"/>
  <c r="T50" i="1"/>
  <c r="T51" i="1"/>
  <c r="T52" i="1"/>
  <c r="T53" i="1"/>
  <c r="T54" i="1"/>
  <c r="T55" i="1"/>
  <c r="T56" i="1"/>
  <c r="T57" i="1"/>
  <c r="T58" i="1"/>
  <c r="T59" i="1"/>
  <c r="T60" i="1"/>
  <c r="T61" i="1"/>
  <c r="T62" i="1"/>
  <c r="T63" i="1"/>
  <c r="T64" i="1"/>
  <c r="T65" i="1"/>
  <c r="T66" i="1"/>
  <c r="T7" i="1"/>
  <c r="E67" i="1"/>
  <c r="F67" i="1"/>
  <c r="G67" i="1"/>
  <c r="H67" i="1"/>
  <c r="I67" i="1"/>
  <c r="J67" i="1"/>
  <c r="K67" i="1"/>
  <c r="L67" i="1"/>
  <c r="M67" i="1"/>
  <c r="N67" i="1"/>
  <c r="O67" i="1"/>
  <c r="P67" i="1"/>
  <c r="Q67" i="1"/>
  <c r="R67" i="1"/>
  <c r="S67" i="1"/>
  <c r="D67" i="1"/>
  <c r="S6" i="1"/>
  <c r="R6" i="1"/>
  <c r="Q6" i="1"/>
  <c r="P6" i="1"/>
  <c r="O6" i="1"/>
  <c r="N6" i="1"/>
  <c r="M6" i="1"/>
  <c r="L6" i="1"/>
  <c r="R1" i="9"/>
  <c r="Q1" i="9"/>
  <c r="P1" i="9"/>
  <c r="O1" i="9"/>
  <c r="N1" i="9"/>
  <c r="M1" i="9"/>
  <c r="L1" i="9"/>
  <c r="E1" i="9"/>
  <c r="F1" i="9"/>
  <c r="F3" i="9" l="1"/>
  <c r="F4" i="9"/>
  <c r="F5" i="9"/>
  <c r="F6" i="9"/>
  <c r="F7" i="9"/>
  <c r="F8" i="9"/>
  <c r="F9" i="9"/>
  <c r="F10" i="9"/>
  <c r="F11" i="9"/>
  <c r="F12" i="9"/>
  <c r="F13" i="9"/>
  <c r="F14" i="9"/>
  <c r="F15" i="9"/>
  <c r="F16" i="9"/>
  <c r="F17" i="9"/>
  <c r="F18" i="9"/>
  <c r="F19" i="9"/>
  <c r="F20" i="9"/>
  <c r="F21" i="9"/>
  <c r="F22" i="9"/>
  <c r="F23" i="9"/>
  <c r="F24" i="9"/>
  <c r="F25" i="9"/>
  <c r="F26" i="9"/>
  <c r="F27" i="9"/>
  <c r="F28" i="9"/>
  <c r="F29" i="9"/>
  <c r="F30" i="9"/>
  <c r="F31" i="9"/>
  <c r="F32" i="9"/>
  <c r="F33" i="9"/>
  <c r="F34" i="9"/>
  <c r="F35" i="9"/>
  <c r="F36" i="9"/>
  <c r="F37" i="9"/>
  <c r="F38" i="9"/>
  <c r="F39" i="9"/>
  <c r="F40" i="9"/>
  <c r="F41" i="9"/>
  <c r="F42" i="9"/>
  <c r="F43" i="9"/>
  <c r="F44" i="9"/>
  <c r="F45" i="9"/>
  <c r="F46" i="9"/>
  <c r="F47" i="9"/>
  <c r="F48" i="9"/>
  <c r="F49" i="9"/>
  <c r="F50" i="9"/>
  <c r="F51" i="9"/>
  <c r="F52" i="9"/>
  <c r="F53" i="9"/>
  <c r="F54" i="9"/>
  <c r="F55" i="9"/>
  <c r="F56" i="9"/>
  <c r="F57" i="9"/>
  <c r="F58" i="9"/>
  <c r="F59" i="9"/>
  <c r="F60" i="9"/>
  <c r="F61" i="9"/>
  <c r="F2" i="9"/>
  <c r="E3" i="9"/>
  <c r="E4" i="9"/>
  <c r="E5" i="9"/>
  <c r="E6" i="9"/>
  <c r="E7" i="9"/>
  <c r="E8" i="9"/>
  <c r="E9" i="9"/>
  <c r="E10" i="9"/>
  <c r="E11" i="9"/>
  <c r="E12" i="9"/>
  <c r="E13" i="9"/>
  <c r="E14" i="9"/>
  <c r="E15" i="9"/>
  <c r="E16" i="9"/>
  <c r="E17" i="9"/>
  <c r="E18" i="9"/>
  <c r="E19" i="9"/>
  <c r="E20" i="9"/>
  <c r="E21" i="9"/>
  <c r="E22" i="9"/>
  <c r="E23" i="9"/>
  <c r="E24" i="9"/>
  <c r="E25" i="9"/>
  <c r="E26" i="9"/>
  <c r="E27" i="9"/>
  <c r="E28" i="9"/>
  <c r="E29" i="9"/>
  <c r="E30" i="9"/>
  <c r="E31" i="9"/>
  <c r="E32" i="9"/>
  <c r="E33" i="9"/>
  <c r="E34" i="9"/>
  <c r="E35" i="9"/>
  <c r="E36" i="9"/>
  <c r="E37" i="9"/>
  <c r="E38" i="9"/>
  <c r="E39" i="9"/>
  <c r="E40" i="9"/>
  <c r="E41" i="9"/>
  <c r="E42" i="9"/>
  <c r="E43" i="9"/>
  <c r="E44" i="9"/>
  <c r="E45" i="9"/>
  <c r="E46" i="9"/>
  <c r="E47" i="9"/>
  <c r="E48" i="9"/>
  <c r="E49" i="9"/>
  <c r="E50" i="9"/>
  <c r="E51" i="9"/>
  <c r="E52" i="9"/>
  <c r="E53" i="9"/>
  <c r="E54" i="9"/>
  <c r="E55" i="9"/>
  <c r="E56" i="9"/>
  <c r="E57" i="9"/>
  <c r="E58" i="9"/>
  <c r="E59" i="9"/>
  <c r="E60" i="9"/>
  <c r="E61" i="9"/>
  <c r="E2" i="9"/>
  <c r="L3" i="9"/>
  <c r="L4" i="9"/>
  <c r="L5" i="9"/>
  <c r="L6" i="9"/>
  <c r="L7" i="9"/>
  <c r="L8" i="9"/>
  <c r="L9" i="9"/>
  <c r="L10" i="9"/>
  <c r="L11" i="9"/>
  <c r="L12" i="9"/>
  <c r="L13" i="9"/>
  <c r="L14" i="9"/>
  <c r="L15" i="9"/>
  <c r="L16" i="9"/>
  <c r="L17" i="9"/>
  <c r="L18" i="9"/>
  <c r="L19" i="9"/>
  <c r="L20" i="9"/>
  <c r="L21" i="9"/>
  <c r="L22" i="9"/>
  <c r="L23" i="9"/>
  <c r="L24" i="9"/>
  <c r="L25" i="9"/>
  <c r="L26" i="9"/>
  <c r="L27" i="9"/>
  <c r="L28" i="9"/>
  <c r="L29" i="9"/>
  <c r="L30" i="9"/>
  <c r="L31" i="9"/>
  <c r="L32" i="9"/>
  <c r="L33" i="9"/>
  <c r="L34" i="9"/>
  <c r="L35" i="9"/>
  <c r="L36" i="9"/>
  <c r="L37" i="9"/>
  <c r="L38" i="9"/>
  <c r="L39" i="9"/>
  <c r="L40" i="9"/>
  <c r="L41" i="9"/>
  <c r="L42" i="9"/>
  <c r="L43" i="9"/>
  <c r="L44" i="9"/>
  <c r="L45" i="9"/>
  <c r="L46" i="9"/>
  <c r="L47" i="9"/>
  <c r="L48" i="9"/>
  <c r="L49" i="9"/>
  <c r="L50" i="9"/>
  <c r="L51" i="9"/>
  <c r="L52" i="9"/>
  <c r="L53" i="9"/>
  <c r="L54" i="9"/>
  <c r="L55" i="9"/>
  <c r="L56" i="9"/>
  <c r="L57" i="9"/>
  <c r="L58" i="9"/>
  <c r="L59" i="9"/>
  <c r="L60" i="9"/>
  <c r="L61" i="9"/>
  <c r="L2" i="9"/>
  <c r="M3" i="9"/>
  <c r="M4" i="9"/>
  <c r="M5" i="9"/>
  <c r="M6" i="9"/>
  <c r="M7" i="9"/>
  <c r="M8" i="9"/>
  <c r="M9" i="9"/>
  <c r="M10" i="9"/>
  <c r="M11" i="9"/>
  <c r="M12" i="9"/>
  <c r="M13" i="9"/>
  <c r="M14" i="9"/>
  <c r="M15" i="9"/>
  <c r="M16" i="9"/>
  <c r="M17" i="9"/>
  <c r="M18" i="9"/>
  <c r="M19" i="9"/>
  <c r="M20" i="9"/>
  <c r="M21" i="9"/>
  <c r="M22" i="9"/>
  <c r="M23" i="9"/>
  <c r="M24" i="9"/>
  <c r="M25" i="9"/>
  <c r="M26" i="9"/>
  <c r="M27" i="9"/>
  <c r="M28" i="9"/>
  <c r="M29" i="9"/>
  <c r="M30" i="9"/>
  <c r="M31" i="9"/>
  <c r="M32" i="9"/>
  <c r="M33" i="9"/>
  <c r="M34" i="9"/>
  <c r="M35" i="9"/>
  <c r="M36" i="9"/>
  <c r="M37" i="9"/>
  <c r="M38" i="9"/>
  <c r="M39" i="9"/>
  <c r="M40" i="9"/>
  <c r="M41" i="9"/>
  <c r="M42" i="9"/>
  <c r="M43" i="9"/>
  <c r="M44" i="9"/>
  <c r="M45" i="9"/>
  <c r="M46" i="9"/>
  <c r="M47" i="9"/>
  <c r="M48" i="9"/>
  <c r="M49" i="9"/>
  <c r="M50" i="9"/>
  <c r="M51" i="9"/>
  <c r="M52" i="9"/>
  <c r="M53" i="9"/>
  <c r="M54" i="9"/>
  <c r="M55" i="9"/>
  <c r="M56" i="9"/>
  <c r="M57" i="9"/>
  <c r="M58" i="9"/>
  <c r="M59" i="9"/>
  <c r="M60" i="9"/>
  <c r="M61" i="9"/>
  <c r="M2" i="9"/>
  <c r="N3" i="9"/>
  <c r="N4" i="9"/>
  <c r="N5" i="9"/>
  <c r="N6" i="9"/>
  <c r="N7" i="9"/>
  <c r="N8" i="9"/>
  <c r="N9" i="9"/>
  <c r="N10" i="9"/>
  <c r="N11" i="9"/>
  <c r="N12" i="9"/>
  <c r="N13" i="9"/>
  <c r="N14" i="9"/>
  <c r="N15" i="9"/>
  <c r="N16" i="9"/>
  <c r="N17" i="9"/>
  <c r="N18" i="9"/>
  <c r="N19" i="9"/>
  <c r="N20" i="9"/>
  <c r="N21" i="9"/>
  <c r="N22" i="9"/>
  <c r="N23" i="9"/>
  <c r="N24" i="9"/>
  <c r="N25" i="9"/>
  <c r="N26" i="9"/>
  <c r="N27" i="9"/>
  <c r="N28" i="9"/>
  <c r="N29" i="9"/>
  <c r="N30" i="9"/>
  <c r="N31" i="9"/>
  <c r="N32" i="9"/>
  <c r="N33" i="9"/>
  <c r="N34" i="9"/>
  <c r="N35" i="9"/>
  <c r="N36" i="9"/>
  <c r="N37" i="9"/>
  <c r="N38" i="9"/>
  <c r="N39" i="9"/>
  <c r="N40" i="9"/>
  <c r="N41" i="9"/>
  <c r="N42" i="9"/>
  <c r="N43" i="9"/>
  <c r="N44" i="9"/>
  <c r="N45" i="9"/>
  <c r="N46" i="9"/>
  <c r="N47" i="9"/>
  <c r="N48" i="9"/>
  <c r="N49" i="9"/>
  <c r="N50" i="9"/>
  <c r="N51" i="9"/>
  <c r="N52" i="9"/>
  <c r="N53" i="9"/>
  <c r="N54" i="9"/>
  <c r="N55" i="9"/>
  <c r="N56" i="9"/>
  <c r="N57" i="9"/>
  <c r="N58" i="9"/>
  <c r="N59" i="9"/>
  <c r="N60" i="9"/>
  <c r="N61" i="9"/>
  <c r="N2" i="9"/>
  <c r="O3" i="9"/>
  <c r="O4" i="9"/>
  <c r="O5" i="9"/>
  <c r="O6" i="9"/>
  <c r="O7" i="9"/>
  <c r="O8" i="9"/>
  <c r="O9" i="9"/>
  <c r="O10" i="9"/>
  <c r="O11" i="9"/>
  <c r="O12" i="9"/>
  <c r="O13" i="9"/>
  <c r="O14" i="9"/>
  <c r="O15" i="9"/>
  <c r="O16" i="9"/>
  <c r="O17" i="9"/>
  <c r="O18" i="9"/>
  <c r="O19" i="9"/>
  <c r="O20" i="9"/>
  <c r="O21" i="9"/>
  <c r="O22" i="9"/>
  <c r="O23" i="9"/>
  <c r="O24" i="9"/>
  <c r="O25" i="9"/>
  <c r="O26" i="9"/>
  <c r="O27" i="9"/>
  <c r="O28" i="9"/>
  <c r="O29" i="9"/>
  <c r="O30" i="9"/>
  <c r="O31" i="9"/>
  <c r="O32" i="9"/>
  <c r="O33" i="9"/>
  <c r="O34" i="9"/>
  <c r="O35" i="9"/>
  <c r="O36" i="9"/>
  <c r="O37" i="9"/>
  <c r="O38" i="9"/>
  <c r="O39" i="9"/>
  <c r="O40" i="9"/>
  <c r="O41" i="9"/>
  <c r="O42" i="9"/>
  <c r="O43" i="9"/>
  <c r="O44" i="9"/>
  <c r="O45" i="9"/>
  <c r="O46" i="9"/>
  <c r="O47" i="9"/>
  <c r="O48" i="9"/>
  <c r="O49" i="9"/>
  <c r="O50" i="9"/>
  <c r="O51" i="9"/>
  <c r="O52" i="9"/>
  <c r="O53" i="9"/>
  <c r="O54" i="9"/>
  <c r="O55" i="9"/>
  <c r="O56" i="9"/>
  <c r="O57" i="9"/>
  <c r="O58" i="9"/>
  <c r="O59" i="9"/>
  <c r="O60" i="9"/>
  <c r="O61" i="9"/>
  <c r="O2" i="9"/>
  <c r="P3" i="9"/>
  <c r="P4" i="9"/>
  <c r="P5" i="9"/>
  <c r="P6" i="9"/>
  <c r="P7" i="9"/>
  <c r="P8" i="9"/>
  <c r="P9" i="9"/>
  <c r="P10" i="9"/>
  <c r="P11" i="9"/>
  <c r="P12" i="9"/>
  <c r="P13" i="9"/>
  <c r="P14" i="9"/>
  <c r="P15" i="9"/>
  <c r="P16" i="9"/>
  <c r="P17" i="9"/>
  <c r="P18" i="9"/>
  <c r="P19" i="9"/>
  <c r="P20" i="9"/>
  <c r="P21" i="9"/>
  <c r="P22" i="9"/>
  <c r="P23" i="9"/>
  <c r="P24" i="9"/>
  <c r="P25" i="9"/>
  <c r="P26" i="9"/>
  <c r="P27" i="9"/>
  <c r="P28" i="9"/>
  <c r="P29" i="9"/>
  <c r="P30" i="9"/>
  <c r="P31" i="9"/>
  <c r="P32" i="9"/>
  <c r="P33" i="9"/>
  <c r="P34" i="9"/>
  <c r="P35" i="9"/>
  <c r="P36" i="9"/>
  <c r="P37" i="9"/>
  <c r="P38" i="9"/>
  <c r="P39" i="9"/>
  <c r="P40" i="9"/>
  <c r="P41" i="9"/>
  <c r="P42" i="9"/>
  <c r="P43" i="9"/>
  <c r="P44" i="9"/>
  <c r="P45" i="9"/>
  <c r="P46" i="9"/>
  <c r="P47" i="9"/>
  <c r="P48" i="9"/>
  <c r="P49" i="9"/>
  <c r="P50" i="9"/>
  <c r="P51" i="9"/>
  <c r="P52" i="9"/>
  <c r="P53" i="9"/>
  <c r="P54" i="9"/>
  <c r="P55" i="9"/>
  <c r="P56" i="9"/>
  <c r="P57" i="9"/>
  <c r="P58" i="9"/>
  <c r="P59" i="9"/>
  <c r="P60" i="9"/>
  <c r="P61" i="9"/>
  <c r="P2" i="9"/>
  <c r="Q3" i="9"/>
  <c r="Q4" i="9"/>
  <c r="Q5" i="9"/>
  <c r="Q6" i="9"/>
  <c r="Q7" i="9"/>
  <c r="Q8" i="9"/>
  <c r="Q9" i="9"/>
  <c r="Q10" i="9"/>
  <c r="Q11" i="9"/>
  <c r="Q12" i="9"/>
  <c r="Q13" i="9"/>
  <c r="Q14" i="9"/>
  <c r="Q15" i="9"/>
  <c r="Q16" i="9"/>
  <c r="Q17" i="9"/>
  <c r="Q18" i="9"/>
  <c r="Q19" i="9"/>
  <c r="Q20" i="9"/>
  <c r="Q21" i="9"/>
  <c r="Q22" i="9"/>
  <c r="Q23" i="9"/>
  <c r="Q24" i="9"/>
  <c r="Q25" i="9"/>
  <c r="Q26" i="9"/>
  <c r="Q27" i="9"/>
  <c r="Q28" i="9"/>
  <c r="Q29" i="9"/>
  <c r="Q30" i="9"/>
  <c r="Q31" i="9"/>
  <c r="Q32" i="9"/>
  <c r="Q33" i="9"/>
  <c r="Q34" i="9"/>
  <c r="Q35" i="9"/>
  <c r="Q36" i="9"/>
  <c r="Q37" i="9"/>
  <c r="Q38" i="9"/>
  <c r="Q39" i="9"/>
  <c r="Q40" i="9"/>
  <c r="Q41" i="9"/>
  <c r="Q42" i="9"/>
  <c r="Q43" i="9"/>
  <c r="Q44" i="9"/>
  <c r="Q45" i="9"/>
  <c r="Q46" i="9"/>
  <c r="Q47" i="9"/>
  <c r="Q48" i="9"/>
  <c r="Q49" i="9"/>
  <c r="Q50" i="9"/>
  <c r="Q51" i="9"/>
  <c r="Q52" i="9"/>
  <c r="Q53" i="9"/>
  <c r="Q54" i="9"/>
  <c r="Q55" i="9"/>
  <c r="Q56" i="9"/>
  <c r="Q57" i="9"/>
  <c r="Q58" i="9"/>
  <c r="Q59" i="9"/>
  <c r="Q60" i="9"/>
  <c r="Q61" i="9"/>
  <c r="Q2" i="9"/>
  <c r="R3" i="9"/>
  <c r="R4" i="9"/>
  <c r="R5" i="9"/>
  <c r="R6" i="9"/>
  <c r="R7" i="9"/>
  <c r="R8" i="9"/>
  <c r="R9" i="9"/>
  <c r="R10" i="9"/>
  <c r="R11" i="9"/>
  <c r="R12" i="9"/>
  <c r="R13" i="9"/>
  <c r="R14" i="9"/>
  <c r="R15" i="9"/>
  <c r="R16" i="9"/>
  <c r="R17" i="9"/>
  <c r="R18" i="9"/>
  <c r="R19" i="9"/>
  <c r="R20" i="9"/>
  <c r="R21" i="9"/>
  <c r="R22" i="9"/>
  <c r="R23" i="9"/>
  <c r="R24" i="9"/>
  <c r="R25" i="9"/>
  <c r="R26" i="9"/>
  <c r="R27" i="9"/>
  <c r="R28" i="9"/>
  <c r="R29" i="9"/>
  <c r="R30" i="9"/>
  <c r="R31" i="9"/>
  <c r="R32" i="9"/>
  <c r="R33" i="9"/>
  <c r="R34" i="9"/>
  <c r="R35" i="9"/>
  <c r="R36" i="9"/>
  <c r="R37" i="9"/>
  <c r="R38" i="9"/>
  <c r="R39" i="9"/>
  <c r="R40" i="9"/>
  <c r="R41" i="9"/>
  <c r="R42" i="9"/>
  <c r="R43" i="9"/>
  <c r="R44" i="9"/>
  <c r="R45" i="9"/>
  <c r="R46" i="9"/>
  <c r="R47" i="9"/>
  <c r="R48" i="9"/>
  <c r="R49" i="9"/>
  <c r="R50" i="9"/>
  <c r="R51" i="9"/>
  <c r="R52" i="9"/>
  <c r="R53" i="9"/>
  <c r="R54" i="9"/>
  <c r="R55" i="9"/>
  <c r="R56" i="9"/>
  <c r="R57" i="9"/>
  <c r="R58" i="9"/>
  <c r="R59" i="9"/>
  <c r="R60" i="9"/>
  <c r="R61" i="9"/>
  <c r="R2" i="9"/>
  <c r="B2" i="9"/>
  <c r="K1" i="9"/>
  <c r="J1" i="9"/>
  <c r="I1" i="9"/>
  <c r="H1" i="9"/>
  <c r="G1" i="9"/>
  <c r="D1" i="9"/>
  <c r="C1" i="9"/>
  <c r="D3" i="9" l="1"/>
  <c r="D4" i="9"/>
  <c r="D5" i="9"/>
  <c r="D6" i="9"/>
  <c r="D7" i="9"/>
  <c r="D8" i="9"/>
  <c r="D9" i="9"/>
  <c r="D10" i="9"/>
  <c r="D11" i="9"/>
  <c r="D12" i="9"/>
  <c r="D13" i="9"/>
  <c r="D14" i="9"/>
  <c r="D15" i="9"/>
  <c r="D16" i="9"/>
  <c r="D17" i="9"/>
  <c r="D18" i="9"/>
  <c r="D19" i="9"/>
  <c r="D20" i="9"/>
  <c r="D21" i="9"/>
  <c r="D22" i="9"/>
  <c r="D23" i="9"/>
  <c r="D24" i="9"/>
  <c r="D25" i="9"/>
  <c r="D26" i="9"/>
  <c r="D27" i="9"/>
  <c r="D28" i="9"/>
  <c r="D29" i="9"/>
  <c r="D30" i="9"/>
  <c r="D31" i="9"/>
  <c r="D32" i="9"/>
  <c r="D33" i="9"/>
  <c r="D34" i="9"/>
  <c r="D35" i="9"/>
  <c r="D36" i="9"/>
  <c r="D37" i="9"/>
  <c r="D38" i="9"/>
  <c r="D39" i="9"/>
  <c r="D40" i="9"/>
  <c r="D41" i="9"/>
  <c r="D42" i="9"/>
  <c r="D43" i="9"/>
  <c r="D44" i="9"/>
  <c r="D45" i="9"/>
  <c r="D46" i="9"/>
  <c r="D47" i="9"/>
  <c r="D48" i="9"/>
  <c r="D49" i="9"/>
  <c r="D50" i="9"/>
  <c r="D51" i="9"/>
  <c r="D52" i="9"/>
  <c r="D53" i="9"/>
  <c r="D54" i="9"/>
  <c r="D55" i="9"/>
  <c r="D56" i="9"/>
  <c r="D57" i="9"/>
  <c r="D58" i="9"/>
  <c r="D59" i="9"/>
  <c r="D60" i="9"/>
  <c r="D61" i="9"/>
  <c r="D2" i="9"/>
  <c r="G3" i="9"/>
  <c r="G4" i="9"/>
  <c r="G5" i="9"/>
  <c r="G6" i="9"/>
  <c r="G7" i="9"/>
  <c r="G8" i="9"/>
  <c r="G9" i="9"/>
  <c r="G10" i="9"/>
  <c r="G11" i="9"/>
  <c r="G12" i="9"/>
  <c r="G13" i="9"/>
  <c r="G14" i="9"/>
  <c r="G15" i="9"/>
  <c r="G16" i="9"/>
  <c r="G17" i="9"/>
  <c r="G18" i="9"/>
  <c r="G19" i="9"/>
  <c r="G20" i="9"/>
  <c r="G21" i="9"/>
  <c r="G22" i="9"/>
  <c r="G23" i="9"/>
  <c r="G24" i="9"/>
  <c r="G25" i="9"/>
  <c r="G26" i="9"/>
  <c r="G27" i="9"/>
  <c r="G28" i="9"/>
  <c r="G29" i="9"/>
  <c r="G30" i="9"/>
  <c r="G31" i="9"/>
  <c r="G32" i="9"/>
  <c r="G33" i="9"/>
  <c r="G34" i="9"/>
  <c r="G35" i="9"/>
  <c r="G36" i="9"/>
  <c r="G37" i="9"/>
  <c r="G38" i="9"/>
  <c r="G39" i="9"/>
  <c r="G40" i="9"/>
  <c r="G41" i="9"/>
  <c r="G42" i="9"/>
  <c r="G43" i="9"/>
  <c r="G44" i="9"/>
  <c r="G45" i="9"/>
  <c r="G46" i="9"/>
  <c r="G47" i="9"/>
  <c r="G48" i="9"/>
  <c r="G49" i="9"/>
  <c r="G50" i="9"/>
  <c r="G51" i="9"/>
  <c r="G52" i="9"/>
  <c r="G53" i="9"/>
  <c r="G54" i="9"/>
  <c r="G55" i="9"/>
  <c r="G56" i="9"/>
  <c r="G57" i="9"/>
  <c r="G58" i="9"/>
  <c r="G59" i="9"/>
  <c r="G60" i="9"/>
  <c r="G61" i="9"/>
  <c r="G2" i="9"/>
  <c r="H3" i="9"/>
  <c r="H4" i="9"/>
  <c r="H5" i="9"/>
  <c r="H6" i="9"/>
  <c r="H7" i="9"/>
  <c r="H8" i="9"/>
  <c r="H9" i="9"/>
  <c r="H10" i="9"/>
  <c r="H11" i="9"/>
  <c r="H12" i="9"/>
  <c r="H13" i="9"/>
  <c r="H14" i="9"/>
  <c r="H15" i="9"/>
  <c r="H16" i="9"/>
  <c r="H17" i="9"/>
  <c r="H18" i="9"/>
  <c r="H19" i="9"/>
  <c r="H20" i="9"/>
  <c r="H21" i="9"/>
  <c r="H22" i="9"/>
  <c r="H23" i="9"/>
  <c r="H24" i="9"/>
  <c r="H25" i="9"/>
  <c r="H26" i="9"/>
  <c r="H27" i="9"/>
  <c r="H28" i="9"/>
  <c r="H29" i="9"/>
  <c r="H30" i="9"/>
  <c r="H31" i="9"/>
  <c r="H32" i="9"/>
  <c r="H33" i="9"/>
  <c r="H34" i="9"/>
  <c r="H35" i="9"/>
  <c r="H36" i="9"/>
  <c r="H37" i="9"/>
  <c r="H38" i="9"/>
  <c r="H39" i="9"/>
  <c r="H40" i="9"/>
  <c r="H41" i="9"/>
  <c r="H42" i="9"/>
  <c r="H43" i="9"/>
  <c r="H44" i="9"/>
  <c r="H45" i="9"/>
  <c r="H46" i="9"/>
  <c r="H47" i="9"/>
  <c r="H48" i="9"/>
  <c r="H49" i="9"/>
  <c r="H50" i="9"/>
  <c r="H51" i="9"/>
  <c r="H52" i="9"/>
  <c r="H53" i="9"/>
  <c r="H54" i="9"/>
  <c r="H55" i="9"/>
  <c r="H56" i="9"/>
  <c r="H57" i="9"/>
  <c r="H58" i="9"/>
  <c r="H59" i="9"/>
  <c r="H60" i="9"/>
  <c r="H61" i="9"/>
  <c r="H2" i="9"/>
  <c r="I3" i="9"/>
  <c r="I4" i="9"/>
  <c r="I5" i="9"/>
  <c r="I6" i="9"/>
  <c r="I7" i="9"/>
  <c r="I8" i="9"/>
  <c r="I9" i="9"/>
  <c r="I10" i="9"/>
  <c r="I11" i="9"/>
  <c r="I12" i="9"/>
  <c r="I13" i="9"/>
  <c r="I14" i="9"/>
  <c r="I15" i="9"/>
  <c r="I16" i="9"/>
  <c r="I17" i="9"/>
  <c r="I18" i="9"/>
  <c r="I19" i="9"/>
  <c r="I20" i="9"/>
  <c r="I21" i="9"/>
  <c r="I22" i="9"/>
  <c r="I23" i="9"/>
  <c r="I24" i="9"/>
  <c r="I25" i="9"/>
  <c r="I26" i="9"/>
  <c r="I27" i="9"/>
  <c r="I28" i="9"/>
  <c r="I29" i="9"/>
  <c r="I30" i="9"/>
  <c r="I31" i="9"/>
  <c r="I32" i="9"/>
  <c r="I33" i="9"/>
  <c r="I34" i="9"/>
  <c r="I35" i="9"/>
  <c r="I36" i="9"/>
  <c r="I37" i="9"/>
  <c r="I38" i="9"/>
  <c r="I39" i="9"/>
  <c r="I40" i="9"/>
  <c r="I41" i="9"/>
  <c r="I42" i="9"/>
  <c r="I43" i="9"/>
  <c r="I44" i="9"/>
  <c r="I45" i="9"/>
  <c r="I46" i="9"/>
  <c r="I47" i="9"/>
  <c r="I48" i="9"/>
  <c r="I49" i="9"/>
  <c r="I50" i="9"/>
  <c r="I51" i="9"/>
  <c r="I52" i="9"/>
  <c r="I53" i="9"/>
  <c r="I54" i="9"/>
  <c r="I55" i="9"/>
  <c r="I56" i="9"/>
  <c r="I57" i="9"/>
  <c r="I58" i="9"/>
  <c r="I59" i="9"/>
  <c r="I60" i="9"/>
  <c r="I61" i="9"/>
  <c r="I2" i="9"/>
  <c r="J3" i="9"/>
  <c r="J4" i="9"/>
  <c r="J5" i="9"/>
  <c r="J6" i="9"/>
  <c r="J7" i="9"/>
  <c r="J8" i="9"/>
  <c r="J9" i="9"/>
  <c r="J10" i="9"/>
  <c r="J11" i="9"/>
  <c r="J12" i="9"/>
  <c r="J13" i="9"/>
  <c r="J14" i="9"/>
  <c r="J15" i="9"/>
  <c r="J16" i="9"/>
  <c r="J17" i="9"/>
  <c r="J18" i="9"/>
  <c r="J19" i="9"/>
  <c r="J20" i="9"/>
  <c r="J21" i="9"/>
  <c r="J22" i="9"/>
  <c r="J23" i="9"/>
  <c r="J24" i="9"/>
  <c r="J25" i="9"/>
  <c r="J26" i="9"/>
  <c r="J27" i="9"/>
  <c r="J28" i="9"/>
  <c r="J29" i="9"/>
  <c r="J30" i="9"/>
  <c r="J31" i="9"/>
  <c r="J32" i="9"/>
  <c r="J33" i="9"/>
  <c r="J34" i="9"/>
  <c r="J35" i="9"/>
  <c r="J36" i="9"/>
  <c r="J37" i="9"/>
  <c r="J38" i="9"/>
  <c r="J39" i="9"/>
  <c r="J40" i="9"/>
  <c r="J41" i="9"/>
  <c r="J42" i="9"/>
  <c r="J43" i="9"/>
  <c r="J44" i="9"/>
  <c r="J45" i="9"/>
  <c r="J46" i="9"/>
  <c r="J47" i="9"/>
  <c r="J48" i="9"/>
  <c r="J49" i="9"/>
  <c r="J50" i="9"/>
  <c r="J51" i="9"/>
  <c r="J52" i="9"/>
  <c r="J53" i="9"/>
  <c r="J54" i="9"/>
  <c r="J55" i="9"/>
  <c r="J56" i="9"/>
  <c r="J57" i="9"/>
  <c r="J58" i="9"/>
  <c r="J59" i="9"/>
  <c r="J60" i="9"/>
  <c r="J61" i="9"/>
  <c r="J2" i="9"/>
  <c r="K3" i="9"/>
  <c r="K4" i="9"/>
  <c r="K5" i="9"/>
  <c r="K6" i="9"/>
  <c r="K7" i="9"/>
  <c r="K8" i="9"/>
  <c r="K9" i="9"/>
  <c r="K10" i="9"/>
  <c r="K11" i="9"/>
  <c r="K12" i="9"/>
  <c r="K13" i="9"/>
  <c r="K14" i="9"/>
  <c r="K15" i="9"/>
  <c r="K16" i="9"/>
  <c r="K17" i="9"/>
  <c r="K18" i="9"/>
  <c r="K19" i="9"/>
  <c r="K20" i="9"/>
  <c r="K21" i="9"/>
  <c r="K22" i="9"/>
  <c r="K23" i="9"/>
  <c r="K24" i="9"/>
  <c r="K25" i="9"/>
  <c r="K26" i="9"/>
  <c r="K27" i="9"/>
  <c r="K28" i="9"/>
  <c r="K29" i="9"/>
  <c r="K30" i="9"/>
  <c r="K31" i="9"/>
  <c r="K32" i="9"/>
  <c r="K33" i="9"/>
  <c r="K34" i="9"/>
  <c r="K35" i="9"/>
  <c r="K36" i="9"/>
  <c r="K37" i="9"/>
  <c r="K38" i="9"/>
  <c r="K39" i="9"/>
  <c r="K40" i="9"/>
  <c r="K41" i="9"/>
  <c r="K42" i="9"/>
  <c r="K43" i="9"/>
  <c r="K44" i="9"/>
  <c r="K45" i="9"/>
  <c r="K46" i="9"/>
  <c r="K47" i="9"/>
  <c r="K48" i="9"/>
  <c r="K49" i="9"/>
  <c r="K50" i="9"/>
  <c r="K51" i="9"/>
  <c r="K52" i="9"/>
  <c r="K53" i="9"/>
  <c r="K54" i="9"/>
  <c r="K55" i="9"/>
  <c r="K56" i="9"/>
  <c r="K57" i="9"/>
  <c r="K58" i="9"/>
  <c r="K59" i="9"/>
  <c r="K60" i="9"/>
  <c r="K61" i="9"/>
  <c r="K2" i="9"/>
  <c r="B3" i="9"/>
  <c r="F24" i="3"/>
  <c r="E24" i="3"/>
  <c r="F25" i="3"/>
  <c r="H6" i="1"/>
  <c r="K6" i="1"/>
  <c r="J6" i="1"/>
  <c r="I6" i="1"/>
  <c r="G6" i="1"/>
  <c r="F6" i="1"/>
  <c r="E6" i="1"/>
  <c r="D6" i="1"/>
  <c r="B4" i="9"/>
  <c r="B7" i="9"/>
  <c r="B6" i="9"/>
  <c r="B23" i="9"/>
  <c r="B22" i="9"/>
  <c r="B21" i="9"/>
  <c r="B20" i="9"/>
  <c r="B19" i="9"/>
  <c r="B18" i="9"/>
  <c r="B17" i="9"/>
  <c r="B16" i="9"/>
  <c r="B15" i="9"/>
  <c r="B14" i="9"/>
  <c r="B13" i="9"/>
  <c r="B12" i="9"/>
  <c r="B11" i="9"/>
  <c r="B10" i="9"/>
  <c r="B9" i="9"/>
  <c r="B5" i="9"/>
  <c r="B8" i="9"/>
  <c r="S2" i="9" l="1"/>
  <c r="B27" i="9"/>
  <c r="B28" i="9"/>
  <c r="B29" i="9"/>
  <c r="B24" i="9"/>
  <c r="B25" i="9"/>
  <c r="B26" i="9"/>
  <c r="B30" i="9"/>
  <c r="B31" i="9"/>
  <c r="B32" i="9"/>
  <c r="B33" i="9"/>
  <c r="B34" i="9"/>
  <c r="B35" i="9"/>
  <c r="B36" i="9"/>
  <c r="B37" i="9"/>
  <c r="B38" i="9"/>
  <c r="B39" i="9"/>
  <c r="B40" i="9"/>
  <c r="B41" i="9"/>
  <c r="B42" i="9"/>
  <c r="B43" i="9"/>
  <c r="B44" i="9"/>
  <c r="S4" i="9" l="1"/>
  <c r="S7" i="9"/>
  <c r="S6" i="9"/>
  <c r="S23" i="9"/>
  <c r="S22" i="9"/>
  <c r="S21" i="9"/>
  <c r="S20" i="9"/>
  <c r="S19" i="9"/>
  <c r="S18" i="9"/>
  <c r="S17" i="9"/>
  <c r="S16" i="9"/>
  <c r="S15" i="9"/>
  <c r="S14" i="9"/>
  <c r="S13" i="9"/>
  <c r="S12" i="9"/>
  <c r="S11" i="9"/>
  <c r="S10" i="9"/>
  <c r="S5" i="9"/>
  <c r="S3" i="9"/>
  <c r="S8" i="9"/>
  <c r="B60" i="9"/>
  <c r="B61" i="9"/>
  <c r="B57" i="9"/>
  <c r="B58" i="9"/>
  <c r="B59" i="9"/>
  <c r="B54" i="9"/>
  <c r="B55" i="9"/>
  <c r="B56" i="9"/>
  <c r="B51" i="9"/>
  <c r="B52" i="9"/>
  <c r="B53" i="9"/>
  <c r="B45" i="9"/>
  <c r="B46" i="9"/>
  <c r="B47" i="9"/>
  <c r="B48" i="9"/>
  <c r="B49" i="9"/>
  <c r="B50" i="9"/>
  <c r="S27" i="9" l="1"/>
  <c r="S28" i="9"/>
  <c r="S29" i="9"/>
  <c r="S24" i="9"/>
  <c r="S25" i="9"/>
  <c r="S26" i="9"/>
  <c r="S30" i="9"/>
  <c r="S31" i="9"/>
  <c r="S32" i="9"/>
  <c r="S33" i="9"/>
  <c r="S34" i="9"/>
  <c r="S35" i="9"/>
  <c r="S36" i="9"/>
  <c r="S37" i="9"/>
  <c r="S38" i="9"/>
  <c r="S39" i="9"/>
  <c r="S40" i="9"/>
  <c r="S41" i="9"/>
  <c r="S42" i="9"/>
  <c r="S43" i="9"/>
  <c r="S44" i="9"/>
  <c r="S9" i="9"/>
  <c r="S60" i="9" l="1"/>
  <c r="S61" i="9"/>
  <c r="S57" i="9"/>
  <c r="S58" i="9"/>
  <c r="S59" i="9"/>
  <c r="S54" i="9"/>
  <c r="S55" i="9"/>
  <c r="S56" i="9"/>
  <c r="S51" i="9"/>
  <c r="S52" i="9"/>
  <c r="S53" i="9"/>
  <c r="L62" i="9"/>
  <c r="K62" i="9"/>
  <c r="J62" i="9"/>
  <c r="I62" i="9"/>
  <c r="H62" i="9"/>
  <c r="G62" i="9"/>
  <c r="F62" i="9"/>
  <c r="E62" i="9"/>
  <c r="D62" i="9"/>
  <c r="S45" i="9"/>
  <c r="C62" i="9"/>
  <c r="S46" i="9"/>
  <c r="S47" i="9"/>
  <c r="S48" i="9"/>
  <c r="S49" i="9"/>
  <c r="S50" i="9"/>
  <c r="M62" i="9"/>
  <c r="N62" i="9"/>
  <c r="O62" i="9"/>
  <c r="P62" i="9"/>
  <c r="Q62" i="9"/>
  <c r="R62" i="9"/>
  <c r="S62" i="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町田市役所</author>
  </authors>
  <commentList>
    <comment ref="A4" authorId="0" shapeId="0" xr:uid="{E80CD9F6-9692-44A0-86ED-84D192BF0AEA}">
      <text>
        <r>
          <rPr>
            <b/>
            <sz val="11"/>
            <color indexed="81"/>
            <rFont val="UD デジタル 教科書体 N-R"/>
            <family val="1"/>
            <charset val="128"/>
          </rPr>
          <t>入力方法：</t>
        </r>
        <r>
          <rPr>
            <sz val="11"/>
            <color indexed="81"/>
            <rFont val="UD デジタル 教科書体 N-R"/>
            <family val="1"/>
            <charset val="128"/>
          </rPr>
          <t>太枠内に文字または数字を入力し、□にはチェックを入れてください（入力するとシートが薄黄→白に変わります）。
　　　　　 保健所記入欄の下にも入力していただきたい項目が続きますので、スクロールして続けてご入力をお願いします。</t>
        </r>
      </text>
    </comment>
    <comment ref="A22" authorId="0" shapeId="0" xr:uid="{0E253F3F-5E84-4CE4-8720-F66CEF4CCE0D}">
      <text>
        <r>
          <rPr>
            <sz val="10"/>
            <color indexed="81"/>
            <rFont val="UD デジタル 教科書体 N-R"/>
            <family val="1"/>
            <charset val="128"/>
          </rPr>
          <t>保健所記入欄（セル24～29）の下にも質問・確認内容があります。セル31までスクロールして入力を続けてください。</t>
        </r>
      </text>
    </comment>
  </commentList>
</comments>
</file>

<file path=xl/sharedStrings.xml><?xml version="1.0" encoding="utf-8"?>
<sst xmlns="http://schemas.openxmlformats.org/spreadsheetml/2006/main" count="1275" uniqueCount="280">
  <si>
    <t>にじ</t>
    <phoneticPr fontId="2"/>
  </si>
  <si>
    <t>そら</t>
    <phoneticPr fontId="2"/>
  </si>
  <si>
    <t>つき</t>
    <phoneticPr fontId="2"/>
  </si>
  <si>
    <t>発症日</t>
    <rPh sb="0" eb="3">
      <t>ハッショウビ</t>
    </rPh>
    <phoneticPr fontId="2"/>
  </si>
  <si>
    <t>感染症　患者調査一覧表ラインリスト(記入例)</t>
    <rPh sb="0" eb="3">
      <t>カンセンショウ</t>
    </rPh>
    <rPh sb="4" eb="6">
      <t>カンジャ</t>
    </rPh>
    <rPh sb="6" eb="8">
      <t>チョウサ</t>
    </rPh>
    <rPh sb="8" eb="11">
      <t>イチランヒョウ</t>
    </rPh>
    <rPh sb="18" eb="20">
      <t>キニュウ</t>
    </rPh>
    <rPh sb="20" eb="21">
      <t>レイ</t>
    </rPh>
    <phoneticPr fontId="2"/>
  </si>
  <si>
    <t>ほし</t>
    <phoneticPr fontId="2"/>
  </si>
  <si>
    <t>クラス名</t>
    <rPh sb="3" eb="4">
      <t>メイ</t>
    </rPh>
    <phoneticPr fontId="2"/>
  </si>
  <si>
    <t>疾患名</t>
    <rPh sb="0" eb="3">
      <t>シッカンメイ</t>
    </rPh>
    <phoneticPr fontId="2"/>
  </si>
  <si>
    <t>階</t>
    <rPh sb="0" eb="1">
      <t>カイ</t>
    </rPh>
    <phoneticPr fontId="5"/>
  </si>
  <si>
    <t>職員数</t>
    <rPh sb="0" eb="3">
      <t>ショクインスウ</t>
    </rPh>
    <phoneticPr fontId="5"/>
  </si>
  <si>
    <t>たいよう</t>
    <phoneticPr fontId="2"/>
  </si>
  <si>
    <t>うみ</t>
    <phoneticPr fontId="2"/>
  </si>
  <si>
    <t>各合計</t>
    <rPh sb="0" eb="3">
      <t>カクゴウケイ</t>
    </rPh>
    <phoneticPr fontId="2"/>
  </si>
  <si>
    <t>総人数</t>
    <rPh sb="0" eb="3">
      <t>ソウニンズウ</t>
    </rPh>
    <phoneticPr fontId="2"/>
  </si>
  <si>
    <t>その他職員</t>
    <rPh sb="2" eb="3">
      <t>ホカ</t>
    </rPh>
    <rPh sb="3" eb="5">
      <t>ショクイン</t>
    </rPh>
    <phoneticPr fontId="2"/>
  </si>
  <si>
    <t>合計</t>
    <rPh sb="0" eb="2">
      <t>ゴウケイ</t>
    </rPh>
    <phoneticPr fontId="2"/>
  </si>
  <si>
    <t>施設名：</t>
    <rPh sb="0" eb="3">
      <t>シセツメイ</t>
    </rPh>
    <phoneticPr fontId="14"/>
  </si>
  <si>
    <t>担当者名（職種）：</t>
    <rPh sb="0" eb="4">
      <t>タントウシャメイ</t>
    </rPh>
    <rPh sb="5" eb="7">
      <t>ショクシュ</t>
    </rPh>
    <phoneticPr fontId="14"/>
  </si>
  <si>
    <t>電話番号：</t>
    <rPh sb="0" eb="4">
      <t>デンワバンゴウ</t>
    </rPh>
    <phoneticPr fontId="14"/>
  </si>
  <si>
    <t>記入日</t>
    <rPh sb="0" eb="3">
      <t>キニュウビ</t>
    </rPh>
    <phoneticPr fontId="14"/>
  </si>
  <si>
    <t>　《記入方法》</t>
  </si>
  <si>
    <t>No.</t>
    <phoneticPr fontId="5"/>
  </si>
  <si>
    <t>イニシャル</t>
    <phoneticPr fontId="5"/>
  </si>
  <si>
    <t>年齢</t>
    <rPh sb="0" eb="2">
      <t>ネンレイ</t>
    </rPh>
    <phoneticPr fontId="5"/>
  </si>
  <si>
    <t>性別</t>
    <rPh sb="0" eb="2">
      <t>セイベツ</t>
    </rPh>
    <phoneticPr fontId="5"/>
  </si>
  <si>
    <t>発症日</t>
    <rPh sb="0" eb="2">
      <t>ハッショウ</t>
    </rPh>
    <rPh sb="2" eb="3">
      <t>ヒ</t>
    </rPh>
    <phoneticPr fontId="5"/>
  </si>
  <si>
    <t>発症時間</t>
    <rPh sb="0" eb="4">
      <t>ハッショウジカン</t>
    </rPh>
    <phoneticPr fontId="5"/>
  </si>
  <si>
    <t>発熱</t>
    <phoneticPr fontId="14"/>
  </si>
  <si>
    <t>おう吐・下痢が
あった場所</t>
    <phoneticPr fontId="14"/>
  </si>
  <si>
    <t>男・女</t>
    <rPh sb="0" eb="1">
      <t>オトコ</t>
    </rPh>
    <rPh sb="2" eb="3">
      <t>オンナ</t>
    </rPh>
    <phoneticPr fontId="5"/>
  </si>
  <si>
    <t>　　　時　</t>
    <rPh sb="3" eb="4">
      <t>ジ</t>
    </rPh>
    <phoneticPr fontId="14"/>
  </si>
  <si>
    <t>有・無</t>
    <rPh sb="0" eb="1">
      <t>アリ</t>
    </rPh>
    <rPh sb="2" eb="3">
      <t>ナシ</t>
    </rPh>
    <phoneticPr fontId="14"/>
  </si>
  <si>
    <t>/</t>
    <phoneticPr fontId="5"/>
  </si>
  <si>
    <t>日数</t>
    <rPh sb="0" eb="2">
      <t>ニッスウ</t>
    </rPh>
    <phoneticPr fontId="2"/>
  </si>
  <si>
    <t>1日目</t>
    <rPh sb="1" eb="3">
      <t>ニチメ</t>
    </rPh>
    <phoneticPr fontId="2"/>
  </si>
  <si>
    <t>2日目</t>
    <rPh sb="1" eb="3">
      <t>ニチメ</t>
    </rPh>
    <phoneticPr fontId="2"/>
  </si>
  <si>
    <t>3日目</t>
    <rPh sb="1" eb="3">
      <t>ニチメ</t>
    </rPh>
    <phoneticPr fontId="2"/>
  </si>
  <si>
    <t>4日目</t>
    <rPh sb="1" eb="3">
      <t>ニチメ</t>
    </rPh>
    <phoneticPr fontId="2"/>
  </si>
  <si>
    <t>5日目</t>
    <rPh sb="1" eb="3">
      <t>ニチメ</t>
    </rPh>
    <phoneticPr fontId="2"/>
  </si>
  <si>
    <t>6日目</t>
    <rPh sb="1" eb="3">
      <t>ニチメ</t>
    </rPh>
    <phoneticPr fontId="2"/>
  </si>
  <si>
    <t>7日目</t>
    <rPh sb="1" eb="3">
      <t>ニチメ</t>
    </rPh>
    <phoneticPr fontId="2"/>
  </si>
  <si>
    <t>8日目</t>
    <rPh sb="1" eb="3">
      <t>ニチメ</t>
    </rPh>
    <phoneticPr fontId="2"/>
  </si>
  <si>
    <t>9日目</t>
    <rPh sb="1" eb="3">
      <t>ニチメ</t>
    </rPh>
    <phoneticPr fontId="2"/>
  </si>
  <si>
    <t>10日目</t>
    <rPh sb="2" eb="4">
      <t>ニチメ</t>
    </rPh>
    <phoneticPr fontId="2"/>
  </si>
  <si>
    <t>11日目</t>
    <rPh sb="2" eb="4">
      <t>ニチメ</t>
    </rPh>
    <phoneticPr fontId="2"/>
  </si>
  <si>
    <t>12日目</t>
    <rPh sb="2" eb="4">
      <t>ニチメ</t>
    </rPh>
    <phoneticPr fontId="2"/>
  </si>
  <si>
    <t>13日目</t>
    <rPh sb="2" eb="4">
      <t>ニチメ</t>
    </rPh>
    <phoneticPr fontId="2"/>
  </si>
  <si>
    <t>14日目</t>
    <rPh sb="2" eb="4">
      <t>ニチメ</t>
    </rPh>
    <phoneticPr fontId="2"/>
  </si>
  <si>
    <t>15日目</t>
    <rPh sb="2" eb="4">
      <t>ニチメ</t>
    </rPh>
    <phoneticPr fontId="2"/>
  </si>
  <si>
    <t>16日目</t>
    <rPh sb="2" eb="4">
      <t>ニチメ</t>
    </rPh>
    <phoneticPr fontId="2"/>
  </si>
  <si>
    <t>17日目</t>
    <rPh sb="2" eb="4">
      <t>ニチメ</t>
    </rPh>
    <phoneticPr fontId="2"/>
  </si>
  <si>
    <t>18日目</t>
    <rPh sb="2" eb="4">
      <t>ニチメ</t>
    </rPh>
    <phoneticPr fontId="2"/>
  </si>
  <si>
    <t>19日目</t>
    <rPh sb="2" eb="4">
      <t>ニチメ</t>
    </rPh>
    <phoneticPr fontId="2"/>
  </si>
  <si>
    <t>20日目</t>
    <rPh sb="2" eb="4">
      <t>ニチメ</t>
    </rPh>
    <phoneticPr fontId="2"/>
  </si>
  <si>
    <t>21日目</t>
    <rPh sb="2" eb="4">
      <t>ニチメ</t>
    </rPh>
    <phoneticPr fontId="2"/>
  </si>
  <si>
    <t>22日目</t>
    <rPh sb="2" eb="4">
      <t>ニチメ</t>
    </rPh>
    <phoneticPr fontId="2"/>
  </si>
  <si>
    <t>23日目</t>
    <rPh sb="2" eb="4">
      <t>ニチメ</t>
    </rPh>
    <phoneticPr fontId="2"/>
  </si>
  <si>
    <t>24日目</t>
    <rPh sb="2" eb="4">
      <t>ニチメ</t>
    </rPh>
    <phoneticPr fontId="2"/>
  </si>
  <si>
    <t>25日目</t>
    <rPh sb="2" eb="4">
      <t>ニチメ</t>
    </rPh>
    <phoneticPr fontId="2"/>
  </si>
  <si>
    <t>26日目</t>
    <rPh sb="2" eb="4">
      <t>ニチメ</t>
    </rPh>
    <phoneticPr fontId="2"/>
  </si>
  <si>
    <t>27日目</t>
    <rPh sb="2" eb="4">
      <t>ニチメ</t>
    </rPh>
    <phoneticPr fontId="2"/>
  </si>
  <si>
    <t>28日目</t>
    <rPh sb="2" eb="4">
      <t>ニチメ</t>
    </rPh>
    <phoneticPr fontId="2"/>
  </si>
  <si>
    <t>29日目</t>
    <rPh sb="2" eb="4">
      <t>ニチメ</t>
    </rPh>
    <phoneticPr fontId="2"/>
  </si>
  <si>
    <t>30日目</t>
    <rPh sb="2" eb="4">
      <t>ニチメ</t>
    </rPh>
    <phoneticPr fontId="2"/>
  </si>
  <si>
    <t>31日目</t>
    <rPh sb="2" eb="4">
      <t>ニチメ</t>
    </rPh>
    <phoneticPr fontId="2"/>
  </si>
  <si>
    <t>32日目</t>
    <rPh sb="2" eb="4">
      <t>ニチメ</t>
    </rPh>
    <phoneticPr fontId="2"/>
  </si>
  <si>
    <t>33日目</t>
    <rPh sb="2" eb="4">
      <t>ニチメ</t>
    </rPh>
    <phoneticPr fontId="2"/>
  </si>
  <si>
    <t>34日目</t>
    <rPh sb="2" eb="4">
      <t>ニチメ</t>
    </rPh>
    <phoneticPr fontId="2"/>
  </si>
  <si>
    <t>35日目</t>
    <rPh sb="2" eb="4">
      <t>ニチメ</t>
    </rPh>
    <phoneticPr fontId="2"/>
  </si>
  <si>
    <t>36日目</t>
    <rPh sb="2" eb="4">
      <t>ニチメ</t>
    </rPh>
    <phoneticPr fontId="2"/>
  </si>
  <si>
    <t>37日目</t>
    <rPh sb="2" eb="4">
      <t>ニチメ</t>
    </rPh>
    <phoneticPr fontId="2"/>
  </si>
  <si>
    <t>38日目</t>
    <rPh sb="2" eb="4">
      <t>ニチメ</t>
    </rPh>
    <phoneticPr fontId="2"/>
  </si>
  <si>
    <t>39日目</t>
    <rPh sb="2" eb="4">
      <t>ニチメ</t>
    </rPh>
    <phoneticPr fontId="2"/>
  </si>
  <si>
    <t>40日目</t>
    <rPh sb="2" eb="4">
      <t>ニチメ</t>
    </rPh>
    <phoneticPr fontId="2"/>
  </si>
  <si>
    <t>41日目</t>
    <rPh sb="2" eb="4">
      <t>ニチメ</t>
    </rPh>
    <phoneticPr fontId="2"/>
  </si>
  <si>
    <t>42日目</t>
    <rPh sb="2" eb="4">
      <t>ニチメ</t>
    </rPh>
    <phoneticPr fontId="2"/>
  </si>
  <si>
    <t>43日目</t>
    <rPh sb="2" eb="4">
      <t>ニチメ</t>
    </rPh>
    <phoneticPr fontId="2"/>
  </si>
  <si>
    <t>44日目</t>
    <rPh sb="2" eb="4">
      <t>ニチメ</t>
    </rPh>
    <phoneticPr fontId="2"/>
  </si>
  <si>
    <t>45日目</t>
    <rPh sb="2" eb="4">
      <t>ニチメ</t>
    </rPh>
    <phoneticPr fontId="2"/>
  </si>
  <si>
    <t>46日目</t>
    <rPh sb="2" eb="4">
      <t>ニチメ</t>
    </rPh>
    <phoneticPr fontId="2"/>
  </si>
  <si>
    <t>47日目</t>
    <rPh sb="2" eb="4">
      <t>ニチメ</t>
    </rPh>
    <phoneticPr fontId="2"/>
  </si>
  <si>
    <t>48日目</t>
    <rPh sb="2" eb="4">
      <t>ニチメ</t>
    </rPh>
    <phoneticPr fontId="2"/>
  </si>
  <si>
    <t>49日目</t>
    <rPh sb="2" eb="4">
      <t>ニチメ</t>
    </rPh>
    <phoneticPr fontId="2"/>
  </si>
  <si>
    <t>50日目</t>
    <rPh sb="2" eb="4">
      <t>ニチメ</t>
    </rPh>
    <phoneticPr fontId="2"/>
  </si>
  <si>
    <t>51日目</t>
    <rPh sb="2" eb="4">
      <t>ニチメ</t>
    </rPh>
    <phoneticPr fontId="2"/>
  </si>
  <si>
    <t>52日目</t>
    <rPh sb="2" eb="4">
      <t>ニチメ</t>
    </rPh>
    <phoneticPr fontId="2"/>
  </si>
  <si>
    <t>53日目</t>
    <rPh sb="2" eb="4">
      <t>ニチメ</t>
    </rPh>
    <phoneticPr fontId="2"/>
  </si>
  <si>
    <t>54日目</t>
    <rPh sb="2" eb="4">
      <t>ニチメ</t>
    </rPh>
    <phoneticPr fontId="2"/>
  </si>
  <si>
    <t>55日目</t>
    <rPh sb="2" eb="4">
      <t>ニチメ</t>
    </rPh>
    <phoneticPr fontId="2"/>
  </si>
  <si>
    <t>56日目</t>
    <rPh sb="2" eb="4">
      <t>ニチメ</t>
    </rPh>
    <phoneticPr fontId="2"/>
  </si>
  <si>
    <t>57日目</t>
    <rPh sb="2" eb="4">
      <t>ニチメ</t>
    </rPh>
    <phoneticPr fontId="2"/>
  </si>
  <si>
    <t>58日目</t>
    <rPh sb="2" eb="4">
      <t>ニチメ</t>
    </rPh>
    <phoneticPr fontId="2"/>
  </si>
  <si>
    <t>59日目</t>
    <rPh sb="2" eb="4">
      <t>ニチメ</t>
    </rPh>
    <phoneticPr fontId="2"/>
  </si>
  <si>
    <t>60日目</t>
    <rPh sb="2" eb="4">
      <t>ニチメ</t>
    </rPh>
    <phoneticPr fontId="2"/>
  </si>
  <si>
    <t>　　歳</t>
    <phoneticPr fontId="2"/>
  </si>
  <si>
    <t>施 設 情 報</t>
    <rPh sb="0" eb="1">
      <t>シ</t>
    </rPh>
    <rPh sb="2" eb="3">
      <t>セツ</t>
    </rPh>
    <rPh sb="4" eb="5">
      <t>ジョウ</t>
    </rPh>
    <rPh sb="6" eb="7">
      <t>ホウ</t>
    </rPh>
    <phoneticPr fontId="2"/>
  </si>
  <si>
    <t>合計数</t>
    <rPh sb="0" eb="3">
      <t>ゴウケイスウ</t>
    </rPh>
    <phoneticPr fontId="2"/>
  </si>
  <si>
    <t>有・無</t>
  </si>
  <si>
    <t>【参考】</t>
    <rPh sb="1" eb="3">
      <t>サンコウ</t>
    </rPh>
    <phoneticPr fontId="2"/>
  </si>
  <si>
    <t>地区担当</t>
    <rPh sb="0" eb="4">
      <t>チクタントウ</t>
    </rPh>
    <phoneticPr fontId="2"/>
  </si>
  <si>
    <t>保健予防
課長</t>
    <rPh sb="0" eb="4">
      <t>ホケンヨボウ</t>
    </rPh>
    <rPh sb="5" eb="7">
      <t>カチョウ</t>
    </rPh>
    <phoneticPr fontId="2"/>
  </si>
  <si>
    <t>施設名</t>
  </si>
  <si>
    <t>保健所受付者</t>
    <rPh sb="0" eb="3">
      <t>ホケンジョ</t>
    </rPh>
    <rPh sb="3" eb="6">
      <t>ウケツケシャ</t>
    </rPh>
    <phoneticPr fontId="2"/>
  </si>
  <si>
    <t>担当者</t>
    <rPh sb="0" eb="3">
      <t>タントウシャ</t>
    </rPh>
    <phoneticPr fontId="2"/>
  </si>
  <si>
    <t>役職</t>
    <rPh sb="0" eb="2">
      <t>ヤクショク</t>
    </rPh>
    <phoneticPr fontId="2"/>
  </si>
  <si>
    <t>電 話</t>
  </si>
  <si>
    <t>施設住所</t>
    <phoneticPr fontId="2"/>
  </si>
  <si>
    <t>町田市</t>
  </si>
  <si>
    <t>年</t>
    <rPh sb="0" eb="1">
      <t>ネン</t>
    </rPh>
    <phoneticPr fontId="2"/>
  </si>
  <si>
    <t>月</t>
    <rPh sb="0" eb="1">
      <t>ガツ</t>
    </rPh>
    <phoneticPr fontId="2"/>
  </si>
  <si>
    <t>日</t>
    <rPh sb="0" eb="1">
      <t>ニチ</t>
    </rPh>
    <phoneticPr fontId="2"/>
  </si>
  <si>
    <t>職員</t>
    <rPh sb="0" eb="2">
      <t>ショクイン</t>
    </rPh>
    <phoneticPr fontId="2"/>
  </si>
  <si>
    <t>在籍者数
（母数）</t>
    <phoneticPr fontId="2"/>
  </si>
  <si>
    <t>重症度</t>
    <phoneticPr fontId="2"/>
  </si>
  <si>
    <t>入院（</t>
    <phoneticPr fontId="2"/>
  </si>
  <si>
    <t>症状の
特徴</t>
    <phoneticPr fontId="2"/>
  </si>
  <si>
    <t>）</t>
    <phoneticPr fontId="2"/>
  </si>
  <si>
    <t>＜施設の対応についての確認＞</t>
  </si>
  <si>
    <t>記入日</t>
    <rPh sb="0" eb="3">
      <t>キニュウビ</t>
    </rPh>
    <phoneticPr fontId="2"/>
  </si>
  <si>
    <t>　　　感染症対策マニュアルを作り、適宜見直しを行い、スタッフ全員が目を通している。</t>
    <rPh sb="3" eb="8">
      <t>カンセンショウタイサク</t>
    </rPh>
    <rPh sb="14" eb="15">
      <t>ツク</t>
    </rPh>
    <rPh sb="17" eb="19">
      <t>テキギ</t>
    </rPh>
    <rPh sb="19" eb="21">
      <t>ミナオ</t>
    </rPh>
    <rPh sb="23" eb="24">
      <t>オコナ</t>
    </rPh>
    <rPh sb="30" eb="32">
      <t>ゼンイン</t>
    </rPh>
    <rPh sb="33" eb="34">
      <t>メ</t>
    </rPh>
    <rPh sb="35" eb="36">
      <t>トオ</t>
    </rPh>
    <phoneticPr fontId="8"/>
  </si>
  <si>
    <t>アルコール・次亜塩素酸ナトリウム希釈液・その他</t>
    <rPh sb="6" eb="11">
      <t>ジアエンソサン</t>
    </rPh>
    <rPh sb="16" eb="19">
      <t>キシャクエキ</t>
    </rPh>
    <rPh sb="22" eb="23">
      <t>タ</t>
    </rPh>
    <phoneticPr fontId="2"/>
  </si>
  <si>
    <t>シート</t>
    <phoneticPr fontId="2"/>
  </si>
  <si>
    <t>受理票</t>
    <rPh sb="0" eb="3">
      <t>ジュリヒョウ</t>
    </rPh>
    <phoneticPr fontId="2"/>
  </si>
  <si>
    <t>受理票</t>
    <rPh sb="0" eb="2">
      <t>ジュリ</t>
    </rPh>
    <rPh sb="2" eb="3">
      <t>ヒョウ</t>
    </rPh>
    <phoneticPr fontId="2"/>
  </si>
  <si>
    <t>内容</t>
    <rPh sb="0" eb="2">
      <t>ナイヨウ</t>
    </rPh>
    <phoneticPr fontId="2"/>
  </si>
  <si>
    <t>行事有無</t>
    <rPh sb="0" eb="2">
      <t>ギョウジ</t>
    </rPh>
    <rPh sb="2" eb="4">
      <t>ウム</t>
    </rPh>
    <phoneticPr fontId="2"/>
  </si>
  <si>
    <t>⑦⑧⑨</t>
    <phoneticPr fontId="2"/>
  </si>
  <si>
    <t>選択項目</t>
    <rPh sb="0" eb="2">
      <t>センタク</t>
    </rPh>
    <rPh sb="2" eb="4">
      <t>コウモク</t>
    </rPh>
    <phoneticPr fontId="2"/>
  </si>
  <si>
    <t>有</t>
    <rPh sb="0" eb="1">
      <t>アリ</t>
    </rPh>
    <phoneticPr fontId="2"/>
  </si>
  <si>
    <t>している</t>
    <phoneticPr fontId="2"/>
  </si>
  <si>
    <t>アルコール</t>
    <phoneticPr fontId="2"/>
  </si>
  <si>
    <t>無</t>
    <rPh sb="0" eb="1">
      <t>ナシ</t>
    </rPh>
    <phoneticPr fontId="2"/>
  </si>
  <si>
    <t>していない</t>
    <phoneticPr fontId="2"/>
  </si>
  <si>
    <t>次亜塩素酸ナトリウム希釈液</t>
    <rPh sb="0" eb="5">
      <t>ジアエンソサン</t>
    </rPh>
    <rPh sb="10" eb="13">
      <t>キシャクエキ</t>
    </rPh>
    <phoneticPr fontId="2"/>
  </si>
  <si>
    <t>これからする</t>
    <phoneticPr fontId="2"/>
  </si>
  <si>
    <t>その他</t>
    <rPh sb="2" eb="3">
      <t>タ</t>
    </rPh>
    <phoneticPr fontId="2"/>
  </si>
  <si>
    <t>アルコールまたは次亜塩素酸ナトリウム希釈液</t>
    <rPh sb="8" eb="13">
      <t>ジアエンソサン</t>
    </rPh>
    <rPh sb="18" eb="21">
      <t>キシャクエキ</t>
    </rPh>
    <phoneticPr fontId="2"/>
  </si>
  <si>
    <t>アルコールまたはその他</t>
    <rPh sb="10" eb="11">
      <t>タ</t>
    </rPh>
    <phoneticPr fontId="2"/>
  </si>
  <si>
    <t>次亜塩素酸ナトリウム希釈液またはその他</t>
    <rPh sb="0" eb="5">
      <t>ジアエンソサン</t>
    </rPh>
    <rPh sb="10" eb="13">
      <t>キシャクエキ</t>
    </rPh>
    <rPh sb="18" eb="19">
      <t>タ</t>
    </rPh>
    <phoneticPr fontId="2"/>
  </si>
  <si>
    <t>％</t>
  </si>
  <si>
    <t>【記入】</t>
  </si>
  <si>
    <t>月</t>
  </si>
  <si>
    <t>【内容】</t>
  </si>
  <si>
    <t>【日付】</t>
  </si>
  <si>
    <t>日</t>
  </si>
  <si>
    <t>【方法】</t>
  </si>
  <si>
    <t>【開催日】</t>
  </si>
  <si>
    <t>施設名</t>
    <rPh sb="0" eb="2">
      <t>シセツ</t>
    </rPh>
    <rPh sb="2" eb="3">
      <t>メイ</t>
    </rPh>
    <phoneticPr fontId="2"/>
  </si>
  <si>
    <t>電話番号</t>
    <rPh sb="0" eb="2">
      <t>デンワ</t>
    </rPh>
    <rPh sb="2" eb="4">
      <t>バンゴウ</t>
    </rPh>
    <phoneticPr fontId="2"/>
  </si>
  <si>
    <t>軟便・水様便・粘液</t>
    <rPh sb="0" eb="2">
      <t>ナンベン</t>
    </rPh>
    <rPh sb="3" eb="6">
      <t>スイヨウベン</t>
    </rPh>
    <rPh sb="7" eb="9">
      <t>ネンエキ</t>
    </rPh>
    <phoneticPr fontId="2"/>
  </si>
  <si>
    <t>軟便</t>
    <rPh sb="0" eb="2">
      <t>ナンベン</t>
    </rPh>
    <phoneticPr fontId="2"/>
  </si>
  <si>
    <t>水様便</t>
    <rPh sb="0" eb="3">
      <t>スイヨウベン</t>
    </rPh>
    <phoneticPr fontId="2"/>
  </si>
  <si>
    <t>粘液</t>
    <rPh sb="0" eb="2">
      <t>ネンエキ</t>
    </rPh>
    <phoneticPr fontId="2"/>
  </si>
  <si>
    <t>軟便・水様便</t>
    <rPh sb="0" eb="2">
      <t>ナンベン</t>
    </rPh>
    <rPh sb="3" eb="6">
      <t>スイヨウベン</t>
    </rPh>
    <phoneticPr fontId="2"/>
  </si>
  <si>
    <t>軟便・粘液</t>
    <rPh sb="0" eb="2">
      <t>ナンベン</t>
    </rPh>
    <rPh sb="3" eb="5">
      <t>ネンエキ</t>
    </rPh>
    <phoneticPr fontId="2"/>
  </si>
  <si>
    <t>水様便・粘液</t>
    <rPh sb="0" eb="3">
      <t>スイヨウベン</t>
    </rPh>
    <rPh sb="4" eb="6">
      <t>ネンエキ</t>
    </rPh>
    <phoneticPr fontId="2"/>
  </si>
  <si>
    <t>咳</t>
    <rPh sb="0" eb="1">
      <t>セキ</t>
    </rPh>
    <phoneticPr fontId="2"/>
  </si>
  <si>
    <t>痰</t>
    <rPh sb="0" eb="1">
      <t>タン</t>
    </rPh>
    <phoneticPr fontId="2"/>
  </si>
  <si>
    <t>喘鳴</t>
    <rPh sb="0" eb="2">
      <t>ゼイメイ</t>
    </rPh>
    <phoneticPr fontId="2"/>
  </si>
  <si>
    <t>咳・痰</t>
    <rPh sb="0" eb="1">
      <t>セキ</t>
    </rPh>
    <rPh sb="2" eb="3">
      <t>タン</t>
    </rPh>
    <phoneticPr fontId="2"/>
  </si>
  <si>
    <t>咳・喘鳴</t>
    <rPh sb="0" eb="1">
      <t>セキ</t>
    </rPh>
    <rPh sb="2" eb="4">
      <t>ゼイメイ</t>
    </rPh>
    <phoneticPr fontId="2"/>
  </si>
  <si>
    <t>痰・喘鳴</t>
    <rPh sb="0" eb="1">
      <t>タン</t>
    </rPh>
    <rPh sb="2" eb="4">
      <t>ゼイメイ</t>
    </rPh>
    <phoneticPr fontId="2"/>
  </si>
  <si>
    <t>咳・痰・鼻汁・喘鳴</t>
    <rPh sb="0" eb="1">
      <t>セキ</t>
    </rPh>
    <rPh sb="2" eb="3">
      <t>タン</t>
    </rPh>
    <rPh sb="4" eb="6">
      <t>ビジュウ</t>
    </rPh>
    <rPh sb="7" eb="9">
      <t>ゼイメイ</t>
    </rPh>
    <phoneticPr fontId="2"/>
  </si>
  <si>
    <t>鼻汁</t>
    <rPh sb="0" eb="2">
      <t>ビジュウ</t>
    </rPh>
    <phoneticPr fontId="2"/>
  </si>
  <si>
    <t>咳・鼻汁</t>
    <rPh sb="0" eb="1">
      <t>セキ</t>
    </rPh>
    <rPh sb="2" eb="4">
      <t>ビジュウ</t>
    </rPh>
    <phoneticPr fontId="2"/>
  </si>
  <si>
    <t>痰・鼻汁</t>
    <rPh sb="0" eb="1">
      <t>タン</t>
    </rPh>
    <rPh sb="2" eb="4">
      <t>ビジュウ</t>
    </rPh>
    <phoneticPr fontId="2"/>
  </si>
  <si>
    <t>鼻汁・喘鳴</t>
    <rPh sb="0" eb="2">
      <t>ビジュウ</t>
    </rPh>
    <rPh sb="3" eb="5">
      <t>ゼイメイ</t>
    </rPh>
    <phoneticPr fontId="2"/>
  </si>
  <si>
    <t>受診人数</t>
    <phoneticPr fontId="2"/>
  </si>
  <si>
    <t>受診状況</t>
    <phoneticPr fontId="2"/>
  </si>
  <si>
    <t>共通喫食
状況</t>
    <rPh sb="0" eb="2">
      <t>キョウツウ</t>
    </rPh>
    <rPh sb="2" eb="4">
      <t>キッショク</t>
    </rPh>
    <rPh sb="5" eb="7">
      <t>ジョウキョウ</t>
    </rPh>
    <phoneticPr fontId="2"/>
  </si>
  <si>
    <t>残食</t>
    <rPh sb="0" eb="2">
      <t>ザンショク</t>
    </rPh>
    <phoneticPr fontId="2"/>
  </si>
  <si>
    <t>有・　　無</t>
    <rPh sb="0" eb="1">
      <t>アリ</t>
    </rPh>
    <rPh sb="4" eb="5">
      <t>ナシ</t>
    </rPh>
    <phoneticPr fontId="2"/>
  </si>
  <si>
    <t>メール</t>
    <phoneticPr fontId="2"/>
  </si>
  <si>
    <t>その他（　　</t>
    <rPh sb="2" eb="3">
      <t>タ</t>
    </rPh>
    <phoneticPr fontId="2"/>
  </si>
  <si>
    <t>日～</t>
    <rPh sb="0" eb="1">
      <t>ニチ</t>
    </rPh>
    <phoneticPr fontId="2"/>
  </si>
  <si>
    <t>日までの予定</t>
    <rPh sb="0" eb="1">
      <t>ニチ</t>
    </rPh>
    <rPh sb="4" eb="6">
      <t>ヨテイ</t>
    </rPh>
    <phoneticPr fontId="2"/>
  </si>
  <si>
    <t>【薬品名】</t>
    <rPh sb="1" eb="4">
      <t>ヤクヒンメイ</t>
    </rPh>
    <phoneticPr fontId="2"/>
  </si>
  <si>
    <t>【濃度】</t>
    <phoneticPr fontId="2"/>
  </si>
  <si>
    <t xml:space="preserve">  月</t>
    <rPh sb="2" eb="3">
      <t>ガツ</t>
    </rPh>
    <phoneticPr fontId="2"/>
  </si>
  <si>
    <t>　　　嘔吐/下痢時の処理は、換気をよくし、使い捨て手袋・マスク・ビニールエプロンを装着し感染防御対策を行い実施している。</t>
    <rPh sb="3" eb="5">
      <t>オウト</t>
    </rPh>
    <rPh sb="6" eb="8">
      <t>ゲリ</t>
    </rPh>
    <rPh sb="8" eb="9">
      <t>トキ</t>
    </rPh>
    <rPh sb="10" eb="12">
      <t>ショリ</t>
    </rPh>
    <rPh sb="14" eb="16">
      <t>カンキ</t>
    </rPh>
    <rPh sb="21" eb="22">
      <t>ツカ</t>
    </rPh>
    <rPh sb="23" eb="24">
      <t>ス</t>
    </rPh>
    <rPh sb="25" eb="27">
      <t>テブクロ</t>
    </rPh>
    <rPh sb="41" eb="43">
      <t>ソウチャク</t>
    </rPh>
    <rPh sb="44" eb="48">
      <t>カンセンボウギョ</t>
    </rPh>
    <rPh sb="48" eb="50">
      <t>タイサク</t>
    </rPh>
    <rPh sb="51" eb="52">
      <t>オコナ</t>
    </rPh>
    <rPh sb="53" eb="55">
      <t>ジッシ</t>
    </rPh>
    <phoneticPr fontId="8"/>
  </si>
  <si>
    <t>　　　使用済みオムツはビニール袋に入れて口を閉じ、汚染区域に置いている。</t>
    <rPh sb="3" eb="6">
      <t>シヨウズ</t>
    </rPh>
    <rPh sb="15" eb="16">
      <t>ブクロ</t>
    </rPh>
    <rPh sb="17" eb="18">
      <t>イ</t>
    </rPh>
    <rPh sb="20" eb="21">
      <t>クチ</t>
    </rPh>
    <rPh sb="22" eb="23">
      <t>ト</t>
    </rPh>
    <rPh sb="25" eb="29">
      <t>オセンクイキ</t>
    </rPh>
    <rPh sb="30" eb="31">
      <t>オ</t>
    </rPh>
    <phoneticPr fontId="2"/>
  </si>
  <si>
    <t>　　　症状のある職員は、完全に症状が治まるまで勤務についていない。</t>
    <rPh sb="3" eb="5">
      <t>ショウジョウ</t>
    </rPh>
    <rPh sb="8" eb="10">
      <t>ショクイン</t>
    </rPh>
    <rPh sb="12" eb="14">
      <t>カンゼン</t>
    </rPh>
    <rPh sb="15" eb="17">
      <t>ショウジョウ</t>
    </rPh>
    <rPh sb="18" eb="19">
      <t>オサ</t>
    </rPh>
    <rPh sb="23" eb="25">
      <t>キンム</t>
    </rPh>
    <phoneticPr fontId="2"/>
  </si>
  <si>
    <t>　　　＊吐物処理時はどんな消毒液を何％で使用していますか？</t>
    <rPh sb="4" eb="6">
      <t>トブツ</t>
    </rPh>
    <rPh sb="6" eb="9">
      <t>ショリジ</t>
    </rPh>
    <rPh sb="13" eb="16">
      <t>ショウドクエキ</t>
    </rPh>
    <rPh sb="17" eb="18">
      <t>ナン</t>
    </rPh>
    <rPh sb="20" eb="22">
      <t>シヨウ</t>
    </rPh>
    <phoneticPr fontId="2"/>
  </si>
  <si>
    <t>　　　相談したいことや困っていることがある。</t>
    <phoneticPr fontId="2"/>
  </si>
  <si>
    <t>※施設の中でできていることは、□にチェックを入れ、質問内容についても文字または数字を入力してください。</t>
    <rPh sb="1" eb="3">
      <t>シセツ</t>
    </rPh>
    <rPh sb="4" eb="5">
      <t>ナカ</t>
    </rPh>
    <rPh sb="22" eb="23">
      <t>イ</t>
    </rPh>
    <rPh sb="25" eb="29">
      <t>シツモンナイヨウ</t>
    </rPh>
    <rPh sb="34" eb="36">
      <t>モジ</t>
    </rPh>
    <rPh sb="39" eb="41">
      <t>スウジ</t>
    </rPh>
    <rPh sb="42" eb="44">
      <t>ニュウリョク</t>
    </rPh>
    <phoneticPr fontId="2"/>
  </si>
  <si>
    <t>担当係長
医師</t>
    <rPh sb="0" eb="2">
      <t>タントウ</t>
    </rPh>
    <rPh sb="2" eb="4">
      <t>カカリチョウ</t>
    </rPh>
    <rPh sb="5" eb="7">
      <t>イシ</t>
    </rPh>
    <phoneticPr fontId="2"/>
  </si>
  <si>
    <t>担当
課長</t>
    <rPh sb="0" eb="2">
      <t>タントウ</t>
    </rPh>
    <rPh sb="3" eb="5">
      <t>カチョウ</t>
    </rPh>
    <phoneticPr fontId="2"/>
  </si>
  <si>
    <t>係長
保健師</t>
    <rPh sb="0" eb="2">
      <t>カカリチョウ</t>
    </rPh>
    <rPh sb="3" eb="6">
      <t>ホケンシ</t>
    </rPh>
    <phoneticPr fontId="2"/>
  </si>
  <si>
    <t>吐き気</t>
    <rPh sb="0" eb="1">
      <t>ハ</t>
    </rPh>
    <rPh sb="2" eb="3">
      <t>ケ</t>
    </rPh>
    <phoneticPr fontId="14"/>
  </si>
  <si>
    <t>腹痛</t>
    <rPh sb="0" eb="2">
      <t>フクツウ</t>
    </rPh>
    <phoneticPr fontId="2"/>
  </si>
  <si>
    <t>下痢</t>
    <rPh sb="0" eb="2">
      <t>ゲリ</t>
    </rPh>
    <phoneticPr fontId="2"/>
  </si>
  <si>
    <t xml:space="preserve"> 人</t>
    <rPh sb="1" eb="2">
      <t>ニン</t>
    </rPh>
    <phoneticPr fontId="2"/>
  </si>
  <si>
    <t>　　　手洗いの後の手拭きは使い捨てのペーパータオルか個人用のタオルを使用しており、共有タオルは使用していない。</t>
    <rPh sb="3" eb="5">
      <t>テアラ</t>
    </rPh>
    <rPh sb="7" eb="8">
      <t>アト</t>
    </rPh>
    <rPh sb="9" eb="11">
      <t>テフ</t>
    </rPh>
    <rPh sb="13" eb="14">
      <t>ツカ</t>
    </rPh>
    <rPh sb="15" eb="16">
      <t>ス</t>
    </rPh>
    <rPh sb="26" eb="29">
      <t>コジンヨウ</t>
    </rPh>
    <rPh sb="34" eb="36">
      <t>シヨウ</t>
    </rPh>
    <rPh sb="41" eb="43">
      <t>キョウユウ</t>
    </rPh>
    <rPh sb="47" eb="49">
      <t>シヨウ</t>
    </rPh>
    <phoneticPr fontId="8"/>
  </si>
  <si>
    <t>初回報告
発症者数
（累計）</t>
    <rPh sb="0" eb="2">
      <t>ショカイ</t>
    </rPh>
    <rPh sb="2" eb="4">
      <t>ホウコク</t>
    </rPh>
    <phoneticPr fontId="2"/>
  </si>
  <si>
    <t>保健所探知日</t>
    <rPh sb="0" eb="3">
      <t>ホケンジョ</t>
    </rPh>
    <rPh sb="3" eb="5">
      <t>タンチ</t>
    </rPh>
    <rPh sb="5" eb="6">
      <t>ヒ</t>
    </rPh>
    <phoneticPr fontId="2"/>
  </si>
  <si>
    <t>担当者名(職種)</t>
    <rPh sb="0" eb="3">
      <t>タントウシャ</t>
    </rPh>
    <rPh sb="3" eb="4">
      <t>メイ</t>
    </rPh>
    <rPh sb="5" eb="7">
      <t>ショクシュ</t>
    </rPh>
    <phoneticPr fontId="2"/>
  </si>
  <si>
    <r>
      <rPr>
        <b/>
        <sz val="11"/>
        <color rgb="FF000000"/>
        <rFont val="Yu Gothic"/>
        <family val="3"/>
        <charset val="128"/>
        <scheme val="minor"/>
      </rPr>
      <t>＜平常時＞</t>
    </r>
    <r>
      <rPr>
        <sz val="11"/>
        <color indexed="8"/>
        <rFont val="Yu Gothic"/>
        <family val="3"/>
        <charset val="128"/>
        <scheme val="minor"/>
      </rPr>
      <t>　　　※□をクリックするとチェック　　  　が入ります</t>
    </r>
    <rPh sb="1" eb="4">
      <t>ヘイジョウジ</t>
    </rPh>
    <rPh sb="28" eb="29">
      <t>ハイ</t>
    </rPh>
    <phoneticPr fontId="2"/>
  </si>
  <si>
    <r>
      <t>＜感染症発生時＞　　　　</t>
    </r>
    <r>
      <rPr>
        <sz val="10"/>
        <color rgb="FF000000"/>
        <rFont val="Yu Gothic"/>
        <family val="3"/>
        <charset val="128"/>
        <scheme val="minor"/>
      </rPr>
      <t>＊実施している内容や当てはまるものにチェック　　　を入れ、質問内容にも文字・数字を入れてください。</t>
    </r>
    <rPh sb="1" eb="4">
      <t>カンセンショウ</t>
    </rPh>
    <rPh sb="4" eb="6">
      <t>ハッセイ</t>
    </rPh>
    <rPh sb="13" eb="15">
      <t>ジッシ</t>
    </rPh>
    <rPh sb="19" eb="21">
      <t>ナイヨウ</t>
    </rPh>
    <rPh sb="22" eb="23">
      <t>ア</t>
    </rPh>
    <rPh sb="38" eb="39">
      <t>イ</t>
    </rPh>
    <rPh sb="41" eb="43">
      <t>シツモン</t>
    </rPh>
    <rPh sb="43" eb="45">
      <t>ナイヨウ</t>
    </rPh>
    <rPh sb="47" eb="49">
      <t>モジ</t>
    </rPh>
    <rPh sb="50" eb="52">
      <t>スウジ</t>
    </rPh>
    <rPh sb="53" eb="54">
      <t>イ</t>
    </rPh>
    <phoneticPr fontId="2"/>
  </si>
  <si>
    <t>記入例</t>
    <rPh sb="0" eb="2">
      <t>キニュウ</t>
    </rPh>
    <rPh sb="2" eb="3">
      <t>レイ</t>
    </rPh>
    <phoneticPr fontId="2"/>
  </si>
  <si>
    <t>右の記入例にならってご入力ください</t>
    <rPh sb="0" eb="1">
      <t>ミギ</t>
    </rPh>
    <rPh sb="2" eb="4">
      <t>キニュウ</t>
    </rPh>
    <rPh sb="4" eb="5">
      <t>レイ</t>
    </rPh>
    <rPh sb="11" eb="13">
      <t>ニュウリョク</t>
    </rPh>
    <phoneticPr fontId="2"/>
  </si>
  <si>
    <t>　　下痢（軟便・水様便・粘液）　　　血便　　　　　腹痛　　　　嘔吐・嘔心　　　  発熱　</t>
    <rPh sb="2" eb="4">
      <t>ゲリ</t>
    </rPh>
    <rPh sb="5" eb="7">
      <t>ナンベン</t>
    </rPh>
    <rPh sb="8" eb="11">
      <t>スイヨウベン</t>
    </rPh>
    <rPh sb="12" eb="14">
      <t>ネンエキ</t>
    </rPh>
    <rPh sb="18" eb="20">
      <t>ケツベン</t>
    </rPh>
    <rPh sb="25" eb="27">
      <t>フクツウ</t>
    </rPh>
    <rPh sb="41" eb="43">
      <t>ハツネツ</t>
    </rPh>
    <phoneticPr fontId="2"/>
  </si>
  <si>
    <r>
      <rPr>
        <sz val="12"/>
        <color theme="1"/>
        <rFont val="UD デジタル 教科書体 N-R"/>
        <family val="1"/>
        <charset val="128"/>
      </rPr>
      <t>）</t>
    </r>
    <r>
      <rPr>
        <sz val="11"/>
        <color theme="1"/>
        <rFont val="UD デジタル 教科書体 N-R"/>
        <family val="1"/>
        <charset val="128"/>
      </rPr>
      <t xml:space="preserve">　 ※□をクリックするとチェック　　　が入ります </t>
    </r>
    <phoneticPr fontId="2"/>
  </si>
  <si>
    <t>　感　染　性　胃　腸　炎</t>
    <rPh sb="1" eb="2">
      <t>カン</t>
    </rPh>
    <rPh sb="3" eb="4">
      <t>ソメ</t>
    </rPh>
    <rPh sb="5" eb="6">
      <t>セイ</t>
    </rPh>
    <rPh sb="7" eb="8">
      <t>イ</t>
    </rPh>
    <rPh sb="9" eb="10">
      <t>チョウ</t>
    </rPh>
    <rPh sb="11" eb="12">
      <t>ホノオ</t>
    </rPh>
    <phoneticPr fontId="2"/>
  </si>
  <si>
    <t>【日付】</t>
    <rPh sb="1" eb="3">
      <t>ヒヅケ</t>
    </rPh>
    <phoneticPr fontId="2"/>
  </si>
  <si>
    <t>）人</t>
    <rPh sb="1" eb="2">
      <t>ニン</t>
    </rPh>
    <phoneticPr fontId="2"/>
  </si>
  <si>
    <t>階層</t>
    <rPh sb="0" eb="2">
      <t>カイソウ</t>
    </rPh>
    <phoneticPr fontId="2"/>
  </si>
  <si>
    <t>フロア・ユニット名</t>
    <rPh sb="8" eb="9">
      <t>メイ</t>
    </rPh>
    <phoneticPr fontId="2"/>
  </si>
  <si>
    <t>　　　利用者・職員の手洗いの徹底を行っている。</t>
    <rPh sb="3" eb="5">
      <t>リヨウ</t>
    </rPh>
    <rPh sb="5" eb="6">
      <t>シャ</t>
    </rPh>
    <rPh sb="7" eb="9">
      <t>ショクイン</t>
    </rPh>
    <rPh sb="10" eb="12">
      <t>テアラ</t>
    </rPh>
    <rPh sb="14" eb="16">
      <t>テッテイ</t>
    </rPh>
    <rPh sb="17" eb="18">
      <t>オコナ</t>
    </rPh>
    <phoneticPr fontId="8"/>
  </si>
  <si>
    <t>　　　利用者・職員の体調を毎朝確認している。</t>
    <rPh sb="3" eb="6">
      <t>リヨウシャ</t>
    </rPh>
    <rPh sb="7" eb="9">
      <t>ショクイン</t>
    </rPh>
    <rPh sb="10" eb="12">
      <t>タイチョウ</t>
    </rPh>
    <rPh sb="13" eb="15">
      <t>マイアサ</t>
    </rPh>
    <rPh sb="15" eb="17">
      <t>カクニン</t>
    </rPh>
    <phoneticPr fontId="8"/>
  </si>
  <si>
    <t>　　　オムツ交換は、手袋・マスク・ビニールエプロン（ガウン）を使用し、処理している。</t>
    <rPh sb="6" eb="8">
      <t>コウカン</t>
    </rPh>
    <rPh sb="10" eb="12">
      <t>テブクロ</t>
    </rPh>
    <rPh sb="31" eb="33">
      <t>シヨウ</t>
    </rPh>
    <rPh sb="35" eb="37">
      <t>ショリ</t>
    </rPh>
    <phoneticPr fontId="2"/>
  </si>
  <si>
    <t>　　　直近に行事や部外者によるイベントがあった。</t>
    <rPh sb="6" eb="8">
      <t>ギョウジ</t>
    </rPh>
    <rPh sb="9" eb="12">
      <t>ブガイシャ</t>
    </rPh>
    <phoneticPr fontId="2"/>
  </si>
  <si>
    <t>　　　一時的な閉鎖（デイサービス・ショートステイ受け入れ停止など）の予定がある。</t>
    <rPh sb="3" eb="6">
      <t>イチジテキ</t>
    </rPh>
    <rPh sb="7" eb="9">
      <t>ヘイサ</t>
    </rPh>
    <rPh sb="24" eb="25">
      <t>ウ</t>
    </rPh>
    <rPh sb="26" eb="27">
      <t>イ</t>
    </rPh>
    <rPh sb="28" eb="30">
      <t>テイシ</t>
    </rPh>
    <rPh sb="34" eb="36">
      <t>ヨテイ</t>
    </rPh>
    <phoneticPr fontId="2"/>
  </si>
  <si>
    <t>　　　施設医への相談や報告をしている。　　　　　※早めのご相談や報告をするようお願いします</t>
    <rPh sb="3" eb="5">
      <t>シセツ</t>
    </rPh>
    <rPh sb="11" eb="13">
      <t>ホウコク</t>
    </rPh>
    <rPh sb="25" eb="26">
      <t>ハヤ</t>
    </rPh>
    <rPh sb="29" eb="31">
      <t>ソウダン</t>
    </rPh>
    <rPh sb="32" eb="34">
      <t>ホウコク</t>
    </rPh>
    <rPh sb="40" eb="41">
      <t>ネガ</t>
    </rPh>
    <phoneticPr fontId="2"/>
  </si>
  <si>
    <t>　　　主管課への報告連絡をした。　　　　　　　　※同疾患10名以上または重症者が出た場合は報告をお願いします</t>
    <rPh sb="45" eb="47">
      <t>ホウコク</t>
    </rPh>
    <rPh sb="49" eb="50">
      <t>ネガ</t>
    </rPh>
    <phoneticPr fontId="2"/>
  </si>
  <si>
    <t>　　　利用者やその家族が集まるイベントの中止や開催時期の延期を検討している。</t>
    <rPh sb="3" eb="6">
      <t>リヨウシャ</t>
    </rPh>
    <rPh sb="9" eb="11">
      <t>カゾク</t>
    </rPh>
    <phoneticPr fontId="2"/>
  </si>
  <si>
    <t>フロア・ユニット名</t>
    <rPh sb="8" eb="9">
      <t>メイ</t>
    </rPh>
    <phoneticPr fontId="5"/>
  </si>
  <si>
    <t>利用者数</t>
    <rPh sb="0" eb="3">
      <t>リヨウシャ</t>
    </rPh>
    <rPh sb="3" eb="4">
      <t>スウ</t>
    </rPh>
    <phoneticPr fontId="5"/>
  </si>
  <si>
    <t>利用者数</t>
    <rPh sb="0" eb="4">
      <t>リヨウシャスウ</t>
    </rPh>
    <phoneticPr fontId="5"/>
  </si>
  <si>
    <r>
      <t>①　</t>
    </r>
    <r>
      <rPr>
        <sz val="11"/>
        <rFont val="ＭＳ Ｐゴシック"/>
        <family val="3"/>
        <charset val="128"/>
      </rPr>
      <t>発熱など疑わしい症状</t>
    </r>
    <r>
      <rPr>
        <sz val="11"/>
        <color rgb="FF000000"/>
        <rFont val="ＭＳ Ｐゴシック"/>
        <family val="3"/>
        <charset val="128"/>
      </rPr>
      <t>がある方をご入力ください。嘔吐ありの場合は嘔吐場所もご入力ください。</t>
    </r>
    <rPh sb="2" eb="4">
      <t>ハツネツ</t>
    </rPh>
    <rPh sb="6" eb="7">
      <t>ウタガ</t>
    </rPh>
    <rPh sb="10" eb="12">
      <t>ショウジョウ</t>
    </rPh>
    <rPh sb="15" eb="16">
      <t>カタ</t>
    </rPh>
    <rPh sb="18" eb="20">
      <t>ニュウリョク</t>
    </rPh>
    <rPh sb="25" eb="27">
      <t>オウト</t>
    </rPh>
    <rPh sb="30" eb="32">
      <t>バアイ</t>
    </rPh>
    <rPh sb="33" eb="35">
      <t>オウト</t>
    </rPh>
    <rPh sb="35" eb="37">
      <t>バショ</t>
    </rPh>
    <rPh sb="39" eb="41">
      <t>ニュウリョク</t>
    </rPh>
    <phoneticPr fontId="14"/>
  </si>
  <si>
    <t>②　発症日時は、○/○、○時（だいたいの時間）をご記入ください。</t>
    <rPh sb="2" eb="4">
      <t>ハッショウ</t>
    </rPh>
    <rPh sb="4" eb="6">
      <t>ニチジ</t>
    </rPh>
    <rPh sb="13" eb="14">
      <t>ジ</t>
    </rPh>
    <rPh sb="20" eb="22">
      <t>ジカン</t>
    </rPh>
    <rPh sb="25" eb="27">
      <t>キニュウ</t>
    </rPh>
    <phoneticPr fontId="14"/>
  </si>
  <si>
    <t>③　受診した方は、検査日と診断日、診断結果をご入力ください。</t>
    <rPh sb="2" eb="4">
      <t>ジュシン</t>
    </rPh>
    <rPh sb="6" eb="7">
      <t>カタ</t>
    </rPh>
    <rPh sb="9" eb="11">
      <t>ケンサ</t>
    </rPh>
    <rPh sb="11" eb="12">
      <t>ビ</t>
    </rPh>
    <rPh sb="13" eb="16">
      <t>シンダンビ</t>
    </rPh>
    <rPh sb="17" eb="19">
      <t>シンダン</t>
    </rPh>
    <rPh sb="19" eb="21">
      <t>ケッカ</t>
    </rPh>
    <rPh sb="23" eb="25">
      <t>ニュウリョク</t>
    </rPh>
    <phoneticPr fontId="14"/>
  </si>
  <si>
    <t>階層</t>
    <rPh sb="0" eb="2">
      <t>カイソウ</t>
    </rPh>
    <phoneticPr fontId="14"/>
  </si>
  <si>
    <t>フロア・ユニット</t>
    <phoneticPr fontId="14"/>
  </si>
  <si>
    <t>検査日</t>
    <rPh sb="0" eb="2">
      <t>ケンサ</t>
    </rPh>
    <rPh sb="2" eb="3">
      <t>ビ</t>
    </rPh>
    <phoneticPr fontId="2"/>
  </si>
  <si>
    <t>診断日</t>
    <rPh sb="0" eb="3">
      <t>シンダンビ</t>
    </rPh>
    <phoneticPr fontId="2"/>
  </si>
  <si>
    <t>診断結果</t>
    <rPh sb="0" eb="2">
      <t>シンダン</t>
    </rPh>
    <rPh sb="2" eb="4">
      <t>ケッカ</t>
    </rPh>
    <phoneticPr fontId="2"/>
  </si>
  <si>
    <t>/</t>
    <phoneticPr fontId="2"/>
  </si>
  <si>
    <t>施設内での嘔吐・下痢の場所
(ﾎｰﾙ、〇室、ｵﾑﾂ等)</t>
    <rPh sb="0" eb="2">
      <t>シセツ</t>
    </rPh>
    <rPh sb="2" eb="3">
      <t>ナイ</t>
    </rPh>
    <rPh sb="5" eb="7">
      <t>オウト</t>
    </rPh>
    <rPh sb="6" eb="7">
      <t>ト</t>
    </rPh>
    <rPh sb="8" eb="10">
      <t>ゲリ</t>
    </rPh>
    <rPh sb="11" eb="13">
      <t>バショ</t>
    </rPh>
    <rPh sb="20" eb="21">
      <t>シツ</t>
    </rPh>
    <rPh sb="25" eb="26">
      <t>トウ</t>
    </rPh>
    <phoneticPr fontId="14"/>
  </si>
  <si>
    <t>備考</t>
    <rPh sb="0" eb="2">
      <t>ビコウ</t>
    </rPh>
    <phoneticPr fontId="14"/>
  </si>
  <si>
    <r>
      <rPr>
        <sz val="11"/>
        <color rgb="FF000000"/>
        <rFont val="Yu Gothic"/>
        <family val="3"/>
        <charset val="128"/>
        <scheme val="minor"/>
      </rPr>
      <t>　　＊消毒をしている箇所はいつ、どんな時ですか？</t>
    </r>
    <r>
      <rPr>
        <sz val="11"/>
        <color indexed="8"/>
        <rFont val="Yu Gothic"/>
        <family val="3"/>
        <charset val="128"/>
        <scheme val="minor"/>
      </rPr>
      <t>（例：ベットまわり・棚・床・ドアノブ・トイレ；1日1階の掃除時…など）</t>
    </r>
    <rPh sb="34" eb="35">
      <t>タナ</t>
    </rPh>
    <rPh sb="36" eb="37">
      <t>ユカ</t>
    </rPh>
    <rPh sb="48" eb="49">
      <t>ニチ</t>
    </rPh>
    <rPh sb="50" eb="51">
      <t>カイ</t>
    </rPh>
    <rPh sb="52" eb="54">
      <t>ソウジ</t>
    </rPh>
    <phoneticPr fontId="2"/>
  </si>
  <si>
    <t>　　　有症状者の発病日時・症状・嘔吐/下痢をした場所を確認している。</t>
    <rPh sb="3" eb="4">
      <t>ユウ</t>
    </rPh>
    <rPh sb="4" eb="6">
      <t>ショウジョウ</t>
    </rPh>
    <rPh sb="6" eb="7">
      <t>シャ</t>
    </rPh>
    <rPh sb="8" eb="10">
      <t>ハツビョウ</t>
    </rPh>
    <rPh sb="10" eb="12">
      <t>ニチジ</t>
    </rPh>
    <rPh sb="13" eb="15">
      <t>ショウジョウ</t>
    </rPh>
    <rPh sb="16" eb="18">
      <t>オウト</t>
    </rPh>
    <rPh sb="19" eb="21">
      <t>ゲリ</t>
    </rPh>
    <rPh sb="24" eb="26">
      <t>バショ</t>
    </rPh>
    <rPh sb="27" eb="29">
      <t>カクニン</t>
    </rPh>
    <phoneticPr fontId="8"/>
  </si>
  <si>
    <r>
      <rPr>
        <sz val="11"/>
        <color rgb="FF000000"/>
        <rFont val="Yu Gothic"/>
        <family val="3"/>
        <charset val="128"/>
        <scheme val="minor"/>
      </rPr>
      <t>　　＊消毒をしている箇所はいつ、どんな時ですか？</t>
    </r>
    <r>
      <rPr>
        <sz val="11"/>
        <color indexed="8"/>
        <rFont val="Yu Gothic"/>
        <family val="3"/>
        <charset val="128"/>
        <scheme val="minor"/>
      </rPr>
      <t>（例：共用廊下・ドアノブ；朝昼夕、浴室；使用毎、トイレ；朝昼夕…など）</t>
    </r>
    <rPh sb="27" eb="31">
      <t>キョウヨウロウカ</t>
    </rPh>
    <rPh sb="37" eb="40">
      <t>アサヒルユウ</t>
    </rPh>
    <rPh sb="41" eb="43">
      <t>ヨクシツ</t>
    </rPh>
    <rPh sb="44" eb="47">
      <t>シヨウマイ</t>
    </rPh>
    <rPh sb="52" eb="55">
      <t>アサヒルユウ</t>
    </rPh>
    <phoneticPr fontId="2"/>
  </si>
  <si>
    <t>フロア内・フロア外</t>
    <rPh sb="3" eb="4">
      <t>ナイ</t>
    </rPh>
    <rPh sb="8" eb="9">
      <t>ガイ</t>
    </rPh>
    <phoneticPr fontId="2"/>
  </si>
  <si>
    <r>
      <t>感染性胃腸炎調査表　</t>
    </r>
    <r>
      <rPr>
        <b/>
        <sz val="14"/>
        <color theme="1"/>
        <rFont val="ＭＳ Ｐゴシック"/>
        <family val="3"/>
        <charset val="128"/>
      </rPr>
      <t>（高齢者施設等）　　　</t>
    </r>
    <rPh sb="0" eb="3">
      <t>カンセンセイ</t>
    </rPh>
    <rPh sb="3" eb="6">
      <t>イチョウエン</t>
    </rPh>
    <rPh sb="6" eb="8">
      <t>チョウサ</t>
    </rPh>
    <rPh sb="11" eb="16">
      <t>コウレイシャシセツ</t>
    </rPh>
    <rPh sb="16" eb="17">
      <t>トウ</t>
    </rPh>
    <phoneticPr fontId="5"/>
  </si>
  <si>
    <t>嘔吐</t>
    <rPh sb="0" eb="2">
      <t>オウト</t>
    </rPh>
    <phoneticPr fontId="2"/>
  </si>
  <si>
    <t>初発患者
フロア</t>
    <rPh sb="0" eb="2">
      <t>ショハツ</t>
    </rPh>
    <rPh sb="2" eb="4">
      <t>カンジャ</t>
    </rPh>
    <phoneticPr fontId="2"/>
  </si>
  <si>
    <t>初発患者
発症日</t>
    <rPh sb="0" eb="2">
      <t>ショハツ</t>
    </rPh>
    <rPh sb="2" eb="4">
      <t>カンジャ</t>
    </rPh>
    <rPh sb="5" eb="7">
      <t>ハッショウ</t>
    </rPh>
    <rPh sb="7" eb="8">
      <t>ビ</t>
    </rPh>
    <phoneticPr fontId="2"/>
  </si>
  <si>
    <t>報告書（高齢者施設等）</t>
    <rPh sb="0" eb="3">
      <t>ホウコクショ</t>
    </rPh>
    <rPh sb="4" eb="7">
      <t>コウレイシャ</t>
    </rPh>
    <rPh sb="7" eb="10">
      <t>シセツトウ</t>
    </rPh>
    <phoneticPr fontId="2"/>
  </si>
  <si>
    <t>　　給食　　弁当　　飲み物　　その他（</t>
    <rPh sb="2" eb="4">
      <t>キュウショク</t>
    </rPh>
    <rPh sb="6" eb="8">
      <t>ベントウ</t>
    </rPh>
    <rPh sb="10" eb="11">
      <t>ノ</t>
    </rPh>
    <rPh sb="12" eb="13">
      <t>モノ</t>
    </rPh>
    <rPh sb="17" eb="18">
      <t>タ</t>
    </rPh>
    <phoneticPr fontId="2"/>
  </si>
  <si>
    <t>男・女</t>
  </si>
  <si>
    <t>　　＊環境整備（消毒）に使用している消毒薬は何ですか？</t>
    <rPh sb="3" eb="5">
      <t>カンキョウ</t>
    </rPh>
    <rPh sb="5" eb="7">
      <t>セイビ</t>
    </rPh>
    <rPh sb="8" eb="10">
      <t>ショウドク</t>
    </rPh>
    <phoneticPr fontId="2"/>
  </si>
  <si>
    <t>各合計</t>
    <rPh sb="0" eb="1">
      <t>カク</t>
    </rPh>
    <rPh sb="1" eb="3">
      <t>ゴウケイ</t>
    </rPh>
    <phoneticPr fontId="2"/>
  </si>
  <si>
    <t>総人数</t>
    <rPh sb="0" eb="1">
      <t>ソウ</t>
    </rPh>
    <rPh sb="1" eb="3">
      <t>ニンズウ</t>
    </rPh>
    <phoneticPr fontId="2"/>
  </si>
  <si>
    <t>　　　嘔吐・下痢症状者の発生状況と注意事項について、職員・利用者等へ周知している。</t>
    <rPh sb="3" eb="5">
      <t>オウト</t>
    </rPh>
    <rPh sb="6" eb="10">
      <t>ゲリショウジョウ</t>
    </rPh>
    <rPh sb="10" eb="11">
      <t>シャ</t>
    </rPh>
    <rPh sb="12" eb="16">
      <t>ハッセイジョウキョウ</t>
    </rPh>
    <rPh sb="17" eb="21">
      <t>チュウイジコウ</t>
    </rPh>
    <rPh sb="26" eb="28">
      <t>ショクイン</t>
    </rPh>
    <rPh sb="29" eb="33">
      <t>リヨウシャトウ</t>
    </rPh>
    <rPh sb="34" eb="36">
      <t>シュウチ</t>
    </rPh>
    <phoneticPr fontId="2"/>
  </si>
  <si>
    <t>分類</t>
    <rPh sb="0" eb="2">
      <t>ブンルイ</t>
    </rPh>
    <phoneticPr fontId="2"/>
  </si>
  <si>
    <t>重症（</t>
    <rPh sb="0" eb="2">
      <t>ジュウショウ</t>
    </rPh>
    <phoneticPr fontId="2"/>
  </si>
  <si>
    <t>施設分類</t>
    <rPh sb="0" eb="2">
      <t>シセツ</t>
    </rPh>
    <rPh sb="2" eb="4">
      <t>ブンルイ</t>
    </rPh>
    <phoneticPr fontId="2"/>
  </si>
  <si>
    <t>選択してください</t>
  </si>
  <si>
    <t>死亡（</t>
    <rPh sb="0" eb="2">
      <t>シボウ</t>
    </rPh>
    <phoneticPr fontId="2"/>
  </si>
  <si>
    <t>保健所記入欄</t>
    <rPh sb="0" eb="1">
      <t>ホ</t>
    </rPh>
    <rPh sb="1" eb="2">
      <t>ケン</t>
    </rPh>
    <rPh sb="2" eb="3">
      <t>ショ</t>
    </rPh>
    <rPh sb="3" eb="4">
      <t>キ</t>
    </rPh>
    <rPh sb="4" eb="5">
      <t>ニュウ</t>
    </rPh>
    <rPh sb="5" eb="6">
      <t>ラン</t>
    </rPh>
    <phoneticPr fontId="2"/>
  </si>
  <si>
    <t>診断名</t>
    <rPh sb="0" eb="3">
      <t>シンダンメイ</t>
    </rPh>
    <phoneticPr fontId="2"/>
  </si>
  <si>
    <t>最終発生数
(合計数/在籍数）</t>
    <rPh sb="0" eb="2">
      <t>サイシュウ</t>
    </rPh>
    <rPh sb="2" eb="4">
      <t>ハッセイ</t>
    </rPh>
    <rPh sb="4" eb="5">
      <t>スウ</t>
    </rPh>
    <rPh sb="7" eb="9">
      <t>ゴウケイ</t>
    </rPh>
    <rPh sb="9" eb="10">
      <t>スウ</t>
    </rPh>
    <rPh sb="11" eb="13">
      <t>ザイセキ</t>
    </rPh>
    <rPh sb="13" eb="14">
      <t>スウ</t>
    </rPh>
    <phoneticPr fontId="2"/>
  </si>
  <si>
    <t>利用者 （</t>
    <rPh sb="0" eb="3">
      <t>リヨウシャ</t>
    </rPh>
    <phoneticPr fontId="2"/>
  </si>
  <si>
    <t>／</t>
    <phoneticPr fontId="2"/>
  </si>
  <si>
    <t>）　職員（</t>
    <rPh sb="2" eb="4">
      <t>ショクイン</t>
    </rPh>
    <phoneticPr fontId="2"/>
  </si>
  <si>
    <t>重症度</t>
    <rPh sb="0" eb="3">
      <t>ジュウショウド</t>
    </rPh>
    <phoneticPr fontId="2"/>
  </si>
  <si>
    <t>）人　</t>
    <rPh sb="1" eb="2">
      <t>ニン</t>
    </rPh>
    <rPh sb="2" eb="3">
      <t>ショウ</t>
    </rPh>
    <phoneticPr fontId="2"/>
  </si>
  <si>
    <t>）人　　</t>
    <rPh sb="1" eb="2">
      <t>ニン</t>
    </rPh>
    <phoneticPr fontId="2"/>
  </si>
  <si>
    <t>死亡（</t>
    <phoneticPr fontId="2"/>
  </si>
  <si>
    <t>対応終了日</t>
    <rPh sb="0" eb="5">
      <t>タイオウシュウリョウビ</t>
    </rPh>
    <phoneticPr fontId="2"/>
  </si>
  <si>
    <t>日</t>
    <rPh sb="0" eb="1">
      <t>ビ</t>
    </rPh>
    <phoneticPr fontId="2"/>
  </si>
  <si>
    <t>特記事項</t>
    <rPh sb="0" eb="2">
      <t>トッキ</t>
    </rPh>
    <rPh sb="2" eb="4">
      <t>ジコウ</t>
    </rPh>
    <phoneticPr fontId="2"/>
  </si>
  <si>
    <t>決裁日</t>
    <rPh sb="0" eb="2">
      <t>ケッサイ</t>
    </rPh>
    <rPh sb="2" eb="3">
      <t>ビ</t>
    </rPh>
    <phoneticPr fontId="2"/>
  </si>
  <si>
    <t>　　　　年　　　　月　　　　日　</t>
    <rPh sb="4" eb="5">
      <t>ネン</t>
    </rPh>
    <rPh sb="9" eb="10">
      <t>ガツ</t>
    </rPh>
    <rPh sb="14" eb="15">
      <t>ニチ</t>
    </rPh>
    <phoneticPr fontId="2"/>
  </si>
  <si>
    <r>
      <t>　　　</t>
    </r>
    <r>
      <rPr>
        <b/>
        <sz val="11"/>
        <color rgb="FF000000"/>
        <rFont val="Yu Gothic"/>
        <family val="3"/>
        <charset val="128"/>
        <scheme val="minor"/>
      </rPr>
      <t>感染症発症時の役割分担</t>
    </r>
    <r>
      <rPr>
        <sz val="11"/>
        <color indexed="8"/>
        <rFont val="Yu Gothic"/>
        <family val="3"/>
        <charset val="128"/>
        <scheme val="minor"/>
      </rPr>
      <t>を決めている</t>
    </r>
    <rPh sb="3" eb="6">
      <t>カンセンショウ</t>
    </rPh>
    <rPh sb="6" eb="9">
      <t>ハッショウジ</t>
    </rPh>
    <rPh sb="10" eb="14">
      <t>ヤクワリブンタン</t>
    </rPh>
    <rPh sb="15" eb="16">
      <t>キ</t>
    </rPh>
    <phoneticPr fontId="8"/>
  </si>
  <si>
    <r>
      <t>　　　</t>
    </r>
    <r>
      <rPr>
        <b/>
        <sz val="11"/>
        <color rgb="FF000000"/>
        <rFont val="Yu Gothic"/>
        <family val="3"/>
        <charset val="128"/>
        <scheme val="minor"/>
      </rPr>
      <t>「介護現場における感染対策の手引き第２版」（厚生労働省）</t>
    </r>
    <r>
      <rPr>
        <sz val="11"/>
        <color indexed="8"/>
        <rFont val="Yu Gothic"/>
        <family val="3"/>
        <charset val="128"/>
        <scheme val="minor"/>
      </rPr>
      <t>を参考に感染症対策をしている。</t>
    </r>
    <rPh sb="4" eb="8">
      <t>カイゴゲンバ</t>
    </rPh>
    <rPh sb="12" eb="16">
      <t>カンセンタイサク</t>
    </rPh>
    <rPh sb="17" eb="19">
      <t>テビ</t>
    </rPh>
    <rPh sb="20" eb="21">
      <t>ダイ</t>
    </rPh>
    <rPh sb="22" eb="23">
      <t>ハン</t>
    </rPh>
    <rPh sb="25" eb="30">
      <t>コウセイロウドウショウ</t>
    </rPh>
    <rPh sb="32" eb="34">
      <t>サンコウ</t>
    </rPh>
    <rPh sb="35" eb="38">
      <t>カンセンショウ</t>
    </rPh>
    <rPh sb="38" eb="40">
      <t>タイサク</t>
    </rPh>
    <phoneticPr fontId="8"/>
  </si>
  <si>
    <r>
      <t>　　　</t>
    </r>
    <r>
      <rPr>
        <b/>
        <sz val="11"/>
        <color rgb="FF000000"/>
        <rFont val="Yu Gothic"/>
        <family val="3"/>
        <charset val="128"/>
        <scheme val="minor"/>
      </rPr>
      <t>スタンダード・プリコーション（標準予防策）を実施している。</t>
    </r>
    <rPh sb="18" eb="20">
      <t>ヒョウジュン</t>
    </rPh>
    <rPh sb="20" eb="23">
      <t>ヨボウサク</t>
    </rPh>
    <rPh sb="25" eb="27">
      <t>ジッシ</t>
    </rPh>
    <phoneticPr fontId="8"/>
  </si>
  <si>
    <r>
      <t>　　　階段の手すり・水道の蛇口・使用物品など</t>
    </r>
    <r>
      <rPr>
        <b/>
        <sz val="11"/>
        <color rgb="FF000000"/>
        <rFont val="Yu Gothic"/>
        <family val="3"/>
        <charset val="128"/>
        <scheme val="minor"/>
      </rPr>
      <t>頻繁に触れる箇所の定期的な清掃</t>
    </r>
    <r>
      <rPr>
        <sz val="11"/>
        <color indexed="8"/>
        <rFont val="Yu Gothic"/>
        <family val="3"/>
        <charset val="128"/>
        <scheme val="minor"/>
      </rPr>
      <t>を行っている。</t>
    </r>
    <rPh sb="3" eb="5">
      <t>カイダン</t>
    </rPh>
    <rPh sb="6" eb="7">
      <t>テ</t>
    </rPh>
    <rPh sb="10" eb="12">
      <t>スイドウ</t>
    </rPh>
    <rPh sb="13" eb="15">
      <t>ジャグチ</t>
    </rPh>
    <rPh sb="16" eb="20">
      <t>シヨウブッピン</t>
    </rPh>
    <rPh sb="22" eb="24">
      <t>ヒンパン</t>
    </rPh>
    <rPh sb="25" eb="26">
      <t>フ</t>
    </rPh>
    <rPh sb="28" eb="30">
      <t>カショ</t>
    </rPh>
    <rPh sb="31" eb="34">
      <t>テイキテキ</t>
    </rPh>
    <rPh sb="35" eb="37">
      <t>セイソウ</t>
    </rPh>
    <rPh sb="38" eb="39">
      <t>オコナ</t>
    </rPh>
    <phoneticPr fontId="8"/>
  </si>
  <si>
    <r>
      <t>　　　職員は</t>
    </r>
    <r>
      <rPr>
        <b/>
        <sz val="11"/>
        <color rgb="FF000000"/>
        <rFont val="Yu Gothic"/>
        <family val="3"/>
        <charset val="128"/>
        <scheme val="minor"/>
      </rPr>
      <t>ゾーニング（施設内の清潔区域・汚染区域を分けること）</t>
    </r>
    <r>
      <rPr>
        <sz val="11"/>
        <color indexed="8"/>
        <rFont val="Yu Gothic"/>
        <family val="3"/>
        <charset val="128"/>
        <scheme val="minor"/>
      </rPr>
      <t>を守っている。</t>
    </r>
    <rPh sb="3" eb="5">
      <t>ショクイン</t>
    </rPh>
    <rPh sb="12" eb="15">
      <t>シセツナイ</t>
    </rPh>
    <rPh sb="16" eb="20">
      <t>セイケツクイキ</t>
    </rPh>
    <rPh sb="21" eb="23">
      <t>オセン</t>
    </rPh>
    <rPh sb="23" eb="25">
      <t>クイキ</t>
    </rPh>
    <rPh sb="26" eb="27">
      <t>ワ</t>
    </rPh>
    <rPh sb="33" eb="34">
      <t>マモ</t>
    </rPh>
    <phoneticPr fontId="8"/>
  </si>
  <si>
    <r>
      <t>　　　有症状、体調の悪い利用者・職員には</t>
    </r>
    <r>
      <rPr>
        <b/>
        <sz val="11"/>
        <color rgb="FF000000"/>
        <rFont val="Yu Gothic"/>
        <family val="3"/>
        <charset val="128"/>
        <scheme val="minor"/>
      </rPr>
      <t>受診を促している。</t>
    </r>
    <rPh sb="3" eb="4">
      <t>アリ</t>
    </rPh>
    <rPh sb="4" eb="6">
      <t>ショウジョウ</t>
    </rPh>
    <rPh sb="7" eb="9">
      <t>タイチョウ</t>
    </rPh>
    <rPh sb="10" eb="11">
      <t>ワル</t>
    </rPh>
    <rPh sb="12" eb="15">
      <t>リヨウシャ</t>
    </rPh>
    <rPh sb="16" eb="18">
      <t>ショクイン</t>
    </rPh>
    <rPh sb="20" eb="22">
      <t>ジュシン</t>
    </rPh>
    <rPh sb="23" eb="24">
      <t>ウナガ</t>
    </rPh>
    <phoneticPr fontId="8"/>
  </si>
  <si>
    <t>　　　感染症発生時の物品が準備されている（使い捨て手袋・マスク・ビニールエプロン・次亜塩素酸ナトリウム・ビニール袋
　　　・新聞紙等）</t>
    <rPh sb="3" eb="6">
      <t>カンセンショウ</t>
    </rPh>
    <rPh sb="6" eb="9">
      <t>ハッセイジ</t>
    </rPh>
    <rPh sb="10" eb="12">
      <t>ブッピン</t>
    </rPh>
    <rPh sb="13" eb="15">
      <t>ジュンビ</t>
    </rPh>
    <rPh sb="21" eb="22">
      <t>ツカ</t>
    </rPh>
    <rPh sb="23" eb="24">
      <t>ス</t>
    </rPh>
    <rPh sb="25" eb="27">
      <t>テブクロ</t>
    </rPh>
    <rPh sb="41" eb="45">
      <t>ジアエンソ</t>
    </rPh>
    <rPh sb="45" eb="46">
      <t>サン</t>
    </rPh>
    <rPh sb="56" eb="57">
      <t>フクロ</t>
    </rPh>
    <rPh sb="62" eb="66">
      <t>シンブンシトウ</t>
    </rPh>
    <phoneticPr fontId="2"/>
  </si>
  <si>
    <r>
      <t>　　　症状のある利用者に受診を促し、症状のある職員にも</t>
    </r>
    <r>
      <rPr>
        <b/>
        <sz val="11"/>
        <color rgb="FF000000"/>
        <rFont val="Yu Gothic"/>
        <family val="3"/>
        <charset val="128"/>
        <scheme val="minor"/>
      </rPr>
      <t>早めに受診する</t>
    </r>
    <r>
      <rPr>
        <sz val="11"/>
        <color indexed="8"/>
        <rFont val="Yu Gothic"/>
        <family val="3"/>
        <charset val="128"/>
        <scheme val="minor"/>
      </rPr>
      <t>よう伝えている。</t>
    </r>
    <rPh sb="3" eb="5">
      <t>ショウジョウ</t>
    </rPh>
    <rPh sb="8" eb="11">
      <t>リヨウシャ</t>
    </rPh>
    <rPh sb="12" eb="14">
      <t>ジュシン</t>
    </rPh>
    <rPh sb="15" eb="16">
      <t>ウナガ</t>
    </rPh>
    <rPh sb="18" eb="20">
      <t>ショウジョウ</t>
    </rPh>
    <rPh sb="23" eb="25">
      <t>ショクイン</t>
    </rPh>
    <rPh sb="27" eb="28">
      <t>ハヤ</t>
    </rPh>
    <rPh sb="30" eb="32">
      <t>ジュシン</t>
    </rPh>
    <rPh sb="36" eb="37">
      <t>ツタ</t>
    </rPh>
    <phoneticPr fontId="2"/>
  </si>
  <si>
    <r>
      <t>　　　一日に</t>
    </r>
    <r>
      <rPr>
        <b/>
        <sz val="11"/>
        <color rgb="FF000000"/>
        <rFont val="Yu Gothic"/>
        <family val="3"/>
        <charset val="128"/>
        <scheme val="minor"/>
      </rPr>
      <t>複数回、環境消毒</t>
    </r>
    <r>
      <rPr>
        <sz val="11"/>
        <color indexed="8"/>
        <rFont val="Yu Gothic"/>
        <family val="3"/>
        <charset val="128"/>
        <scheme val="minor"/>
      </rPr>
      <t>している。</t>
    </r>
    <rPh sb="3" eb="5">
      <t>イチニチ</t>
    </rPh>
    <rPh sb="6" eb="9">
      <t>フクスウカイ</t>
    </rPh>
    <rPh sb="10" eb="12">
      <t>カンキョウ</t>
    </rPh>
    <rPh sb="12" eb="14">
      <t>ショウドク</t>
    </rPh>
    <phoneticPr fontId="8"/>
  </si>
  <si>
    <t>ショートステイ</t>
    <phoneticPr fontId="2"/>
  </si>
  <si>
    <t>フリー職員</t>
    <rPh sb="3" eb="5">
      <t>ショクイン</t>
    </rPh>
    <phoneticPr fontId="2"/>
  </si>
  <si>
    <r>
      <t>④　</t>
    </r>
    <r>
      <rPr>
        <b/>
        <sz val="11"/>
        <color theme="1"/>
        <rFont val="ＭＳ Ｐゴシック"/>
        <family val="3"/>
        <charset val="128"/>
      </rPr>
      <t>職員は、階層欄から職員を選び、フロア・ユニット欄に担当ユニット・フロア名をご入力ください。</t>
    </r>
    <r>
      <rPr>
        <sz val="11"/>
        <color theme="1"/>
        <rFont val="ＭＳ Ｐゴシック"/>
        <family val="3"/>
        <charset val="128"/>
      </rPr>
      <t>それ以外の職員は備考欄に役職等をご記入ください。</t>
    </r>
    <rPh sb="2" eb="4">
      <t>ショクイン</t>
    </rPh>
    <rPh sb="6" eb="8">
      <t>カイソウ</t>
    </rPh>
    <rPh sb="8" eb="9">
      <t>ラン</t>
    </rPh>
    <rPh sb="11" eb="13">
      <t>ショクイン</t>
    </rPh>
    <rPh sb="14" eb="15">
      <t>エラ</t>
    </rPh>
    <rPh sb="25" eb="26">
      <t>ラン</t>
    </rPh>
    <rPh sb="27" eb="29">
      <t>タントウ</t>
    </rPh>
    <rPh sb="37" eb="38">
      <t>メイ</t>
    </rPh>
    <rPh sb="40" eb="42">
      <t>ニュウリョク</t>
    </rPh>
    <phoneticPr fontId="14"/>
  </si>
  <si>
    <t>＊フロア担当の職員だけでなく、それ以外の職員も記入例にならってご記入ください。</t>
    <phoneticPr fontId="2"/>
  </si>
  <si>
    <t>その他
記入欄</t>
    <rPh sb="2" eb="3">
      <t>ホカ</t>
    </rPh>
    <rPh sb="4" eb="6">
      <t>キニュウ</t>
    </rPh>
    <rPh sb="6" eb="7">
      <t>ラン</t>
    </rPh>
    <phoneticPr fontId="2"/>
  </si>
  <si>
    <t>町田市保健所保健予防課　令和５年９月更新</t>
    <phoneticPr fontId="2"/>
  </si>
  <si>
    <t>曜日</t>
    <rPh sb="0" eb="2">
      <t>ヨウビ</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</si>
</sst>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d;@"/>
  </numFmts>
  <fonts count="54">
    <font>
      <sz val="11"/>
      <color theme="1"/>
      <name val="Yu Gothic"/>
      <family val="2"/>
      <scheme val="minor"/>
    </font>
    <font>
      <sz val="11"/>
      <color theme="1"/>
      <name val="Yu Gothic"/>
      <family val="2"/>
      <charset val="128"/>
      <scheme val="minor"/>
    </font>
    <font>
      <sz val="6"/>
      <name val="Yu Gothic"/>
      <family val="3"/>
      <charset val="128"/>
      <scheme val="minor"/>
    </font>
    <font>
      <sz val="11"/>
      <color theme="1"/>
      <name val="UD デジタル 教科書体 N-R"/>
      <family val="1"/>
      <charset val="128"/>
    </font>
    <font>
      <sz val="11"/>
      <color indexed="8"/>
      <name val="Yu Gothic"/>
      <family val="3"/>
      <charset val="128"/>
      <scheme val="minor"/>
    </font>
    <font>
      <sz val="6"/>
      <name val="ＭＳ Ｐゴシック"/>
      <family val="3"/>
      <charset val="128"/>
    </font>
    <font>
      <sz val="11"/>
      <color indexed="8"/>
      <name val="UD デジタル 教科書体 N-R"/>
      <family val="1"/>
      <charset val="128"/>
    </font>
    <font>
      <b/>
      <sz val="11"/>
      <color indexed="8"/>
      <name val="Yu Gothic"/>
      <family val="3"/>
      <charset val="128"/>
      <scheme val="minor"/>
    </font>
    <font>
      <sz val="11"/>
      <color indexed="8"/>
      <name val="Meiryo UI"/>
      <family val="3"/>
      <charset val="128"/>
    </font>
    <font>
      <sz val="11"/>
      <name val="ＭＳ Ｐゴシック"/>
      <family val="3"/>
      <charset val="128"/>
    </font>
    <font>
      <b/>
      <sz val="14"/>
      <name val="ＭＳ Ｐゴシック"/>
      <family val="3"/>
      <charset val="128"/>
    </font>
    <font>
      <b/>
      <sz val="12"/>
      <name val="ＭＳ Ｐゴシック"/>
      <family val="3"/>
      <charset val="128"/>
    </font>
    <font>
      <u val="double"/>
      <sz val="11"/>
      <name val="ＭＳ Ｐゴシック"/>
      <family val="3"/>
      <charset val="128"/>
    </font>
    <font>
      <sz val="12"/>
      <name val="ＭＳ Ｐゴシック"/>
      <family val="3"/>
      <charset val="128"/>
    </font>
    <font>
      <sz val="6"/>
      <name val="Yu Gothic"/>
      <family val="2"/>
      <charset val="128"/>
      <scheme val="minor"/>
    </font>
    <font>
      <sz val="11"/>
      <color rgb="FF000000"/>
      <name val="ＭＳ Ｐゴシック"/>
      <family val="3"/>
      <charset val="128"/>
    </font>
    <font>
      <sz val="9"/>
      <name val="ＭＳ Ｐゴシック"/>
      <family val="3"/>
      <charset val="128"/>
    </font>
    <font>
      <sz val="11"/>
      <color theme="1"/>
      <name val="ＭＳ Ｐゴシック"/>
      <family val="3"/>
      <charset val="128"/>
    </font>
    <font>
      <b/>
      <sz val="11"/>
      <color rgb="FF00B050"/>
      <name val="Yu Gothic"/>
      <family val="3"/>
      <charset val="128"/>
      <scheme val="minor"/>
    </font>
    <font>
      <b/>
      <sz val="11"/>
      <name val="ＭＳ Ｐゴシック"/>
      <family val="3"/>
      <charset val="128"/>
    </font>
    <font>
      <sz val="11"/>
      <color theme="1"/>
      <name val="Yu Gothic"/>
      <family val="3"/>
      <charset val="128"/>
      <scheme val="minor"/>
    </font>
    <font>
      <b/>
      <sz val="11"/>
      <color theme="1"/>
      <name val="Yu Gothic"/>
      <family val="3"/>
      <charset val="128"/>
      <scheme val="minor"/>
    </font>
    <font>
      <b/>
      <sz val="14"/>
      <color theme="1"/>
      <name val="ＭＳ Ｐゴシック"/>
      <family val="3"/>
      <charset val="128"/>
    </font>
    <font>
      <sz val="9"/>
      <color theme="1"/>
      <name val="ＭＳ Ｐゴシック"/>
      <family val="3"/>
      <charset val="128"/>
    </font>
    <font>
      <sz val="14"/>
      <color theme="1"/>
      <name val="Yu Gothic"/>
      <family val="2"/>
      <scheme val="minor"/>
    </font>
    <font>
      <sz val="14"/>
      <color theme="1"/>
      <name val="Yu Gothic"/>
      <family val="3"/>
      <charset val="128"/>
      <scheme val="minor"/>
    </font>
    <font>
      <sz val="9"/>
      <color theme="1"/>
      <name val="Yu Gothic"/>
      <family val="3"/>
      <charset val="128"/>
      <scheme val="minor"/>
    </font>
    <font>
      <sz val="14"/>
      <color theme="1"/>
      <name val="ＭＳ ゴシック"/>
      <family val="3"/>
      <charset val="128"/>
    </font>
    <font>
      <sz val="14"/>
      <color theme="1"/>
      <name val="UD デジタル 教科書体 N-R"/>
      <family val="1"/>
      <charset val="128"/>
    </font>
    <font>
      <sz val="18"/>
      <color theme="1"/>
      <name val="UD デジタル 教科書体 N-R"/>
      <family val="1"/>
      <charset val="128"/>
    </font>
    <font>
      <sz val="10"/>
      <color theme="1"/>
      <name val="UD デジタル 教科書体 N-R"/>
      <family val="1"/>
      <charset val="128"/>
    </font>
    <font>
      <sz val="10.5"/>
      <color theme="1"/>
      <name val="UD デジタル 教科書体 N-R"/>
      <family val="1"/>
      <charset val="128"/>
    </font>
    <font>
      <sz val="12"/>
      <color theme="1"/>
      <name val="UD デジタル 教科書体 N-R"/>
      <family val="1"/>
      <charset val="128"/>
    </font>
    <font>
      <b/>
      <sz val="10"/>
      <color theme="1"/>
      <name val="Yu Gothic"/>
      <family val="3"/>
      <charset val="128"/>
      <scheme val="minor"/>
    </font>
    <font>
      <b/>
      <sz val="14"/>
      <color theme="1"/>
      <name val="UD デジタル 教科書体 N-R"/>
      <family val="1"/>
      <charset val="128"/>
    </font>
    <font>
      <b/>
      <sz val="10"/>
      <color theme="1"/>
      <name val="UD デジタル 教科書体 N-R"/>
      <family val="1"/>
      <charset val="128"/>
    </font>
    <font>
      <b/>
      <sz val="11"/>
      <color rgb="FF000000"/>
      <name val="Yu Gothic"/>
      <family val="3"/>
      <charset val="128"/>
      <scheme val="minor"/>
    </font>
    <font>
      <sz val="12"/>
      <color theme="1"/>
      <name val="Yu Gothic"/>
      <family val="3"/>
      <charset val="128"/>
      <scheme val="minor"/>
    </font>
    <font>
      <sz val="12"/>
      <color indexed="8"/>
      <name val="Yu Gothic"/>
      <family val="3"/>
      <charset val="128"/>
      <scheme val="minor"/>
    </font>
    <font>
      <sz val="12"/>
      <color theme="1"/>
      <name val="Yu Gothic"/>
      <family val="2"/>
      <scheme val="minor"/>
    </font>
    <font>
      <sz val="11"/>
      <color rgb="FF000000"/>
      <name val="Yu Gothic"/>
      <family val="3"/>
      <charset val="128"/>
      <scheme val="minor"/>
    </font>
    <font>
      <sz val="20"/>
      <name val="UD デジタル 教科書体 N-R"/>
      <family val="1"/>
      <charset val="128"/>
    </font>
    <font>
      <b/>
      <sz val="11"/>
      <color theme="1"/>
      <name val="UD デジタル 教科書体 N-R"/>
      <family val="1"/>
      <charset val="128"/>
    </font>
    <font>
      <sz val="22"/>
      <color theme="1"/>
      <name val="UD デジタル 教科書体 N-R"/>
      <family val="1"/>
      <charset val="128"/>
    </font>
    <font>
      <b/>
      <sz val="9"/>
      <color theme="1"/>
      <name val="Yu Gothic"/>
      <family val="3"/>
      <charset val="128"/>
      <scheme val="minor"/>
    </font>
    <font>
      <sz val="10"/>
      <color rgb="FF000000"/>
      <name val="Yu Gothic"/>
      <family val="3"/>
      <charset val="128"/>
      <scheme val="minor"/>
    </font>
    <font>
      <b/>
      <sz val="11"/>
      <color indexed="81"/>
      <name val="UD デジタル 教科書体 N-R"/>
      <family val="1"/>
      <charset val="128"/>
    </font>
    <font>
      <sz val="11"/>
      <color indexed="81"/>
      <name val="UD デジタル 教科書体 N-R"/>
      <family val="1"/>
      <charset val="128"/>
    </font>
    <font>
      <u/>
      <sz val="11"/>
      <color theme="10"/>
      <name val="Yu Gothic"/>
      <family val="2"/>
      <scheme val="minor"/>
    </font>
    <font>
      <sz val="8"/>
      <color theme="1"/>
      <name val="ＭＳ Ｐゴシック"/>
      <family val="3"/>
      <charset val="128"/>
    </font>
    <font>
      <b/>
      <sz val="12"/>
      <color theme="1"/>
      <name val="UD デジタル 教科書体 N-R"/>
      <family val="1"/>
      <charset val="128"/>
    </font>
    <font>
      <sz val="10"/>
      <color indexed="81"/>
      <name val="UD デジタル 教科書体 N-R"/>
      <family val="1"/>
      <charset val="128"/>
    </font>
    <font>
      <b/>
      <sz val="11"/>
      <color theme="1"/>
      <name val="ＭＳ Ｐゴシック"/>
      <family val="3"/>
      <charset val="128"/>
    </font>
    <font>
      <b/>
      <sz val="12"/>
      <color theme="1"/>
      <name val="ＭＳ Ｐゴシック"/>
      <family val="3"/>
      <charset val="128"/>
    </font>
  </fonts>
  <fills count="9">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C000"/>
        <bgColor indexed="64"/>
      </patternFill>
    </fill>
    <fill>
      <patternFill patternType="solid">
        <fgColor theme="4" tint="0.59999389629810485"/>
        <bgColor indexed="64"/>
      </patternFill>
    </fill>
    <fill>
      <patternFill patternType="solid">
        <fgColor rgb="FFFFFFCC"/>
        <bgColor indexed="64"/>
      </patternFill>
    </fill>
    <fill>
      <patternFill patternType="solid">
        <fgColor theme="6" tint="0.79998168889431442"/>
        <bgColor indexed="64"/>
      </patternFill>
    </fill>
    <fill>
      <patternFill patternType="solid">
        <fgColor rgb="FFFFFFCC"/>
        <bgColor theme="0"/>
      </patternFill>
    </fill>
  </fills>
  <borders count="8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bottom style="double">
        <color indexed="64"/>
      </bottom>
      <diagonal/>
    </border>
    <border>
      <left/>
      <right/>
      <top style="double">
        <color indexed="64"/>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double">
        <color indexed="64"/>
      </left>
      <right style="thin">
        <color indexed="64"/>
      </right>
      <top style="thin">
        <color indexed="64"/>
      </top>
      <bottom/>
      <diagonal/>
    </border>
    <border>
      <left style="medium">
        <color indexed="64"/>
      </left>
      <right/>
      <top/>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bottom style="medium">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double">
        <color indexed="64"/>
      </right>
      <top style="thin">
        <color indexed="64"/>
      </top>
      <bottom style="hair">
        <color indexed="64"/>
      </bottom>
      <diagonal/>
    </border>
    <border>
      <left style="medium">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double">
        <color indexed="64"/>
      </right>
      <top style="hair">
        <color indexed="64"/>
      </top>
      <bottom style="thin">
        <color indexed="64"/>
      </bottom>
      <diagonal/>
    </border>
    <border>
      <left/>
      <right style="thin">
        <color indexed="64"/>
      </right>
      <top/>
      <bottom/>
      <diagonal/>
    </border>
    <border>
      <left style="thin">
        <color indexed="64"/>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double">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hair">
        <color auto="1"/>
      </right>
      <top style="medium">
        <color indexed="64"/>
      </top>
      <bottom style="thin">
        <color auto="1"/>
      </bottom>
      <diagonal/>
    </border>
    <border>
      <left style="hair">
        <color auto="1"/>
      </left>
      <right style="thin">
        <color auto="1"/>
      </right>
      <top style="medium">
        <color indexed="64"/>
      </top>
      <bottom style="thin">
        <color auto="1"/>
      </bottom>
      <diagonal/>
    </border>
    <border>
      <left/>
      <right style="hair">
        <color auto="1"/>
      </right>
      <top style="medium">
        <color indexed="64"/>
      </top>
      <bottom style="thin">
        <color auto="1"/>
      </bottom>
      <diagonal/>
    </border>
    <border>
      <left style="hair">
        <color auto="1"/>
      </left>
      <right style="hair">
        <color auto="1"/>
      </right>
      <top style="medium">
        <color indexed="64"/>
      </top>
      <bottom style="thin">
        <color auto="1"/>
      </bottom>
      <diagonal/>
    </border>
    <border>
      <left style="hair">
        <color auto="1"/>
      </left>
      <right style="medium">
        <color indexed="64"/>
      </right>
      <top style="medium">
        <color indexed="64"/>
      </top>
      <bottom style="thin">
        <color auto="1"/>
      </bottom>
      <diagonal/>
    </border>
    <border>
      <left style="medium">
        <color indexed="64"/>
      </left>
      <right style="thin">
        <color indexed="64"/>
      </right>
      <top/>
      <bottom/>
      <diagonal/>
    </border>
    <border>
      <left style="hair">
        <color auto="1"/>
      </left>
      <right style="medium">
        <color indexed="64"/>
      </right>
      <top style="thin">
        <color auto="1"/>
      </top>
      <bottom style="thin">
        <color auto="1"/>
      </bottom>
      <diagonal/>
    </border>
    <border>
      <left style="medium">
        <color indexed="64"/>
      </left>
      <right style="thin">
        <color indexed="64"/>
      </right>
      <top/>
      <bottom style="medium">
        <color indexed="64"/>
      </bottom>
      <diagonal/>
    </border>
  </borders>
  <cellStyleXfs count="5">
    <xf numFmtId="0" fontId="0" fillId="0" borderId="0"/>
    <xf numFmtId="0" fontId="4" fillId="0" borderId="0">
      <alignment vertical="center"/>
    </xf>
    <xf numFmtId="0" fontId="9" fillId="0" borderId="0">
      <alignment vertical="center"/>
    </xf>
    <xf numFmtId="0" fontId="1" fillId="0" borderId="0">
      <alignment vertical="center"/>
    </xf>
    <xf numFmtId="0" fontId="48" fillId="0" borderId="0" applyNumberFormat="0" applyFill="0" applyBorder="0" applyAlignment="0" applyProtection="0"/>
  </cellStyleXfs>
  <cellXfs count="343">
    <xf numFmtId="0" fontId="0" fillId="0" borderId="0" xfId="0"/>
    <xf numFmtId="0" fontId="0" fillId="0" borderId="0" xfId="0" applyAlignment="1">
      <alignment horizontal="center"/>
    </xf>
    <xf numFmtId="0" fontId="3" fillId="0" borderId="0" xfId="0" applyFont="1"/>
    <xf numFmtId="0" fontId="0" fillId="0" borderId="1" xfId="0" applyBorder="1" applyAlignment="1">
      <alignment horizontal="center" vertical="center"/>
    </xf>
    <xf numFmtId="0" fontId="0" fillId="2" borderId="1" xfId="0" applyFill="1" applyBorder="1" applyAlignment="1">
      <alignment horizontal="center"/>
    </xf>
    <xf numFmtId="0" fontId="0" fillId="0" borderId="1" xfId="0" applyBorder="1"/>
    <xf numFmtId="0" fontId="3" fillId="0" borderId="1" xfId="0" applyFont="1" applyBorder="1"/>
    <xf numFmtId="0" fontId="6" fillId="0" borderId="1" xfId="1" applyFont="1" applyBorder="1" applyAlignment="1">
      <alignment horizontal="center" vertical="center"/>
    </xf>
    <xf numFmtId="0" fontId="4" fillId="0" borderId="0" xfId="1" applyAlignment="1">
      <alignment horizontal="left" vertical="center"/>
    </xf>
    <xf numFmtId="0" fontId="4" fillId="0" borderId="0" xfId="1" applyAlignment="1">
      <alignment horizontal="center" vertical="center"/>
    </xf>
    <xf numFmtId="0" fontId="4" fillId="0" borderId="0" xfId="1" applyAlignment="1">
      <alignment horizontal="center" vertical="center" wrapText="1"/>
    </xf>
    <xf numFmtId="0" fontId="4" fillId="0" borderId="0" xfId="1" applyAlignment="1">
      <alignment horizontal="left" vertical="center" wrapText="1"/>
    </xf>
    <xf numFmtId="0" fontId="9" fillId="0" borderId="0" xfId="2">
      <alignment vertical="center"/>
    </xf>
    <xf numFmtId="0" fontId="11" fillId="0" borderId="0" xfId="2" applyFont="1" applyAlignment="1">
      <alignment horizontal="left" vertical="center"/>
    </xf>
    <xf numFmtId="0" fontId="12" fillId="0" borderId="0" xfId="2" applyFont="1">
      <alignment vertical="center"/>
    </xf>
    <xf numFmtId="0" fontId="13" fillId="0" borderId="0" xfId="2" applyFont="1" applyAlignment="1">
      <alignment horizontal="left" vertical="center"/>
    </xf>
    <xf numFmtId="0" fontId="9" fillId="0" borderId="0" xfId="2" applyAlignment="1">
      <alignment horizontal="center" vertical="center"/>
    </xf>
    <xf numFmtId="0" fontId="13" fillId="0" borderId="5" xfId="2" applyFont="1" applyBorder="1">
      <alignment vertical="center"/>
    </xf>
    <xf numFmtId="0" fontId="9" fillId="0" borderId="5" xfId="2" applyBorder="1">
      <alignment vertical="center"/>
    </xf>
    <xf numFmtId="0" fontId="12" fillId="0" borderId="5" xfId="2" applyFont="1" applyBorder="1">
      <alignment vertical="center"/>
    </xf>
    <xf numFmtId="0" fontId="1" fillId="0" borderId="0" xfId="3">
      <alignment vertical="center"/>
    </xf>
    <xf numFmtId="0" fontId="1" fillId="0" borderId="0" xfId="3" applyAlignment="1">
      <alignment horizontal="center" vertical="center"/>
    </xf>
    <xf numFmtId="0" fontId="15" fillId="0" borderId="10" xfId="3" applyFont="1" applyBorder="1" applyAlignment="1">
      <alignment vertical="center" readingOrder="1"/>
    </xf>
    <xf numFmtId="0" fontId="15" fillId="0" borderId="0" xfId="3" applyFont="1" applyAlignment="1">
      <alignment vertical="center" readingOrder="1"/>
    </xf>
    <xf numFmtId="0" fontId="15" fillId="0" borderId="11" xfId="3" applyFont="1" applyBorder="1" applyAlignment="1">
      <alignment vertical="center" readingOrder="1"/>
    </xf>
    <xf numFmtId="0" fontId="15" fillId="0" borderId="0" xfId="3" applyFont="1" applyAlignment="1">
      <alignment vertical="center" wrapText="1" readingOrder="1"/>
    </xf>
    <xf numFmtId="0" fontId="1" fillId="0" borderId="0" xfId="3" applyAlignment="1">
      <alignment vertical="center" readingOrder="1"/>
    </xf>
    <xf numFmtId="0" fontId="1" fillId="0" borderId="12" xfId="3" applyBorder="1" applyAlignment="1">
      <alignment vertical="center" readingOrder="1"/>
    </xf>
    <xf numFmtId="0" fontId="1" fillId="0" borderId="13" xfId="3" applyBorder="1" applyAlignment="1">
      <alignment vertical="center" readingOrder="1"/>
    </xf>
    <xf numFmtId="0" fontId="1" fillId="0" borderId="14" xfId="3" applyBorder="1" applyAlignment="1">
      <alignment vertical="center" readingOrder="1"/>
    </xf>
    <xf numFmtId="49" fontId="9" fillId="0" borderId="0" xfId="2" applyNumberFormat="1">
      <alignment vertical="center"/>
    </xf>
    <xf numFmtId="0" fontId="16" fillId="0" borderId="15" xfId="2" applyFont="1" applyBorder="1" applyAlignment="1">
      <alignment horizontal="center" vertical="center"/>
    </xf>
    <xf numFmtId="0" fontId="16" fillId="0" borderId="16" xfId="2" applyFont="1" applyBorder="1" applyAlignment="1">
      <alignment horizontal="center" vertical="center"/>
    </xf>
    <xf numFmtId="49" fontId="16" fillId="0" borderId="16" xfId="2" applyNumberFormat="1" applyFont="1" applyBorder="1" applyAlignment="1">
      <alignment horizontal="center" vertical="center" wrapText="1"/>
    </xf>
    <xf numFmtId="49" fontId="16" fillId="0" borderId="16" xfId="2" applyNumberFormat="1" applyFont="1" applyBorder="1" applyAlignment="1">
      <alignment horizontal="center" vertical="center" wrapText="1" shrinkToFit="1"/>
    </xf>
    <xf numFmtId="0" fontId="9" fillId="0" borderId="17" xfId="2" applyBorder="1" applyAlignment="1">
      <alignment horizontal="center" vertical="center"/>
    </xf>
    <xf numFmtId="0" fontId="9" fillId="0" borderId="1" xfId="2" applyBorder="1">
      <alignment vertical="center"/>
    </xf>
    <xf numFmtId="49" fontId="9" fillId="0" borderId="1" xfId="2" applyNumberFormat="1" applyBorder="1" applyAlignment="1">
      <alignment horizontal="center" vertical="center" shrinkToFit="1"/>
    </xf>
    <xf numFmtId="0" fontId="9" fillId="0" borderId="1" xfId="2" applyBorder="1" applyAlignment="1">
      <alignment horizontal="center" vertical="center" wrapText="1"/>
    </xf>
    <xf numFmtId="49" fontId="9" fillId="0" borderId="1" xfId="2" applyNumberFormat="1" applyBorder="1" applyAlignment="1">
      <alignment horizontal="center" vertical="center"/>
    </xf>
    <xf numFmtId="0" fontId="9" fillId="0" borderId="18" xfId="2" applyBorder="1" applyAlignment="1">
      <alignment horizontal="center" vertical="center"/>
    </xf>
    <xf numFmtId="0" fontId="9" fillId="0" borderId="19" xfId="2" applyBorder="1">
      <alignment vertical="center"/>
    </xf>
    <xf numFmtId="49" fontId="9" fillId="0" borderId="19" xfId="2" applyNumberFormat="1" applyBorder="1" applyAlignment="1">
      <alignment horizontal="center" vertical="center" shrinkToFit="1"/>
    </xf>
    <xf numFmtId="0" fontId="9" fillId="0" borderId="19" xfId="2" applyBorder="1" applyAlignment="1">
      <alignment horizontal="center" vertical="center" wrapText="1"/>
    </xf>
    <xf numFmtId="49" fontId="9" fillId="0" borderId="19" xfId="2" applyNumberFormat="1" applyBorder="1" applyAlignment="1">
      <alignment horizontal="center" vertical="center"/>
    </xf>
    <xf numFmtId="176" fontId="9" fillId="0" borderId="1" xfId="2" applyNumberFormat="1" applyBorder="1" applyAlignment="1">
      <alignment horizontal="center" vertical="center" wrapText="1"/>
    </xf>
    <xf numFmtId="176" fontId="0" fillId="0" borderId="0" xfId="0" applyNumberFormat="1"/>
    <xf numFmtId="176" fontId="9" fillId="0" borderId="0" xfId="2" applyNumberFormat="1">
      <alignment vertical="center"/>
    </xf>
    <xf numFmtId="176" fontId="13" fillId="0" borderId="5" xfId="2" applyNumberFormat="1" applyFont="1" applyBorder="1">
      <alignment vertical="center"/>
    </xf>
    <xf numFmtId="176" fontId="15" fillId="0" borderId="0" xfId="3" applyNumberFormat="1" applyFont="1" applyAlignment="1">
      <alignment vertical="center" readingOrder="1"/>
    </xf>
    <xf numFmtId="176" fontId="1" fillId="0" borderId="13" xfId="3" applyNumberFormat="1" applyBorder="1" applyAlignment="1">
      <alignment vertical="center" readingOrder="1"/>
    </xf>
    <xf numFmtId="176" fontId="16" fillId="0" borderId="16" xfId="2" applyNumberFormat="1" applyFont="1" applyBorder="1" applyAlignment="1">
      <alignment horizontal="center" vertical="center"/>
    </xf>
    <xf numFmtId="176" fontId="9" fillId="0" borderId="19" xfId="2" applyNumberFormat="1" applyBorder="1" applyAlignment="1">
      <alignment horizontal="center" vertical="center" wrapText="1"/>
    </xf>
    <xf numFmtId="0" fontId="17" fillId="0" borderId="7" xfId="3" applyFont="1" applyBorder="1">
      <alignment vertical="center"/>
    </xf>
    <xf numFmtId="49" fontId="17" fillId="0" borderId="8" xfId="3" applyNumberFormat="1" applyFont="1" applyBorder="1" applyAlignment="1">
      <alignment horizontal="left" vertical="center" readingOrder="1"/>
    </xf>
    <xf numFmtId="176" fontId="17" fillId="0" borderId="8" xfId="3" applyNumberFormat="1" applyFont="1" applyBorder="1" applyAlignment="1">
      <alignment horizontal="left" vertical="center" readingOrder="1"/>
    </xf>
    <xf numFmtId="0" fontId="17" fillId="0" borderId="9" xfId="3" applyFont="1" applyBorder="1" applyAlignment="1">
      <alignment horizontal="left" vertical="center" readingOrder="1"/>
    </xf>
    <xf numFmtId="0" fontId="17" fillId="0" borderId="0" xfId="3" applyFont="1" applyAlignment="1">
      <alignment horizontal="left" vertical="center" readingOrder="1"/>
    </xf>
    <xf numFmtId="0" fontId="17" fillId="0" borderId="0" xfId="3" applyFont="1">
      <alignment vertical="center"/>
    </xf>
    <xf numFmtId="0" fontId="17" fillId="0" borderId="0" xfId="3" applyFont="1" applyAlignment="1">
      <alignment horizontal="center" vertical="center"/>
    </xf>
    <xf numFmtId="0" fontId="17" fillId="0" borderId="10" xfId="3" applyFont="1" applyBorder="1" applyAlignment="1">
      <alignment vertical="center" readingOrder="1"/>
    </xf>
    <xf numFmtId="0" fontId="17" fillId="0" borderId="0" xfId="3" applyFont="1" applyAlignment="1">
      <alignment vertical="center" readingOrder="1"/>
    </xf>
    <xf numFmtId="176" fontId="17" fillId="0" borderId="0" xfId="3" applyNumberFormat="1" applyFont="1" applyAlignment="1">
      <alignment vertical="center" readingOrder="1"/>
    </xf>
    <xf numFmtId="0" fontId="17" fillId="0" borderId="11" xfId="3" applyFont="1" applyBorder="1" applyAlignment="1">
      <alignment vertical="center" readingOrder="1"/>
    </xf>
    <xf numFmtId="0" fontId="17" fillId="0" borderId="0" xfId="3" applyFont="1" applyAlignment="1">
      <alignment vertical="center" wrapText="1" readingOrder="1"/>
    </xf>
    <xf numFmtId="0" fontId="18" fillId="0" borderId="0" xfId="0" applyFont="1" applyAlignment="1">
      <alignment horizontal="center"/>
    </xf>
    <xf numFmtId="0" fontId="18" fillId="0" borderId="0" xfId="0" applyFont="1"/>
    <xf numFmtId="0" fontId="0" fillId="4" borderId="0" xfId="0" applyFill="1"/>
    <xf numFmtId="176" fontId="23" fillId="0" borderId="16" xfId="2" applyNumberFormat="1" applyFont="1" applyBorder="1" applyAlignment="1">
      <alignment horizontal="center" vertical="center" wrapText="1" shrinkToFit="1"/>
    </xf>
    <xf numFmtId="176" fontId="0" fillId="5" borderId="1" xfId="0" applyNumberFormat="1" applyFill="1" applyBorder="1"/>
    <xf numFmtId="56" fontId="0" fillId="5" borderId="1" xfId="0" applyNumberFormat="1" applyFill="1" applyBorder="1"/>
    <xf numFmtId="0" fontId="0" fillId="5" borderId="1" xfId="0" applyFill="1" applyBorder="1"/>
    <xf numFmtId="0" fontId="27" fillId="0" borderId="0" xfId="0" applyFont="1" applyAlignment="1">
      <alignment horizontal="center" vertical="center"/>
    </xf>
    <xf numFmtId="0" fontId="3" fillId="0" borderId="17" xfId="0" applyFont="1" applyBorder="1" applyAlignment="1">
      <alignment horizontal="center" vertical="center" wrapText="1"/>
    </xf>
    <xf numFmtId="0" fontId="31" fillId="0" borderId="16" xfId="0" applyFont="1" applyBorder="1" applyAlignment="1">
      <alignment horizontal="center" vertical="center" wrapText="1"/>
    </xf>
    <xf numFmtId="0" fontId="3" fillId="0" borderId="31" xfId="0" applyFont="1" applyBorder="1" applyAlignment="1">
      <alignment horizontal="center" vertical="center" wrapText="1"/>
    </xf>
    <xf numFmtId="0" fontId="31" fillId="0" borderId="33" xfId="0" applyFont="1" applyBorder="1" applyAlignment="1">
      <alignment horizontal="center" vertical="center" wrapText="1"/>
    </xf>
    <xf numFmtId="0" fontId="31" fillId="0" borderId="0" xfId="0" applyFont="1" applyAlignment="1">
      <alignment horizontal="center" vertical="center" wrapText="1"/>
    </xf>
    <xf numFmtId="0" fontId="31" fillId="0" borderId="0" xfId="0" applyFont="1" applyAlignment="1">
      <alignment horizontal="left" vertical="center" wrapText="1"/>
    </xf>
    <xf numFmtId="0" fontId="31" fillId="0" borderId="0" xfId="0" applyFont="1" applyAlignment="1">
      <alignment vertical="center" wrapText="1"/>
    </xf>
    <xf numFmtId="0" fontId="30" fillId="0" borderId="0" xfId="0" applyFont="1" applyAlignment="1">
      <alignment vertical="center" wrapText="1"/>
    </xf>
    <xf numFmtId="0" fontId="31" fillId="0" borderId="0" xfId="0" applyFont="1" applyAlignment="1">
      <alignment horizontal="right" vertical="center" wrapText="1"/>
    </xf>
    <xf numFmtId="0" fontId="35" fillId="0" borderId="0" xfId="0" applyFont="1" applyAlignment="1">
      <alignment vertical="center" wrapText="1"/>
    </xf>
    <xf numFmtId="0" fontId="4" fillId="0" borderId="0" xfId="1">
      <alignment vertical="center"/>
    </xf>
    <xf numFmtId="0" fontId="3" fillId="0" borderId="0" xfId="0" applyFont="1" applyAlignment="1">
      <alignment horizontal="left" vertical="center" wrapText="1" indent="2"/>
    </xf>
    <xf numFmtId="0" fontId="38" fillId="3" borderId="0" xfId="1" applyFont="1" applyFill="1" applyAlignment="1">
      <alignment horizontal="right" vertical="center" wrapText="1"/>
    </xf>
    <xf numFmtId="0" fontId="38" fillId="3" borderId="0" xfId="1" applyFont="1" applyFill="1" applyAlignment="1">
      <alignment vertical="center" wrapText="1"/>
    </xf>
    <xf numFmtId="0" fontId="38" fillId="3" borderId="0" xfId="1" applyFont="1" applyFill="1" applyAlignment="1">
      <alignment horizontal="center" vertical="center" wrapText="1"/>
    </xf>
    <xf numFmtId="0" fontId="37" fillId="3" borderId="0" xfId="0" applyFont="1" applyFill="1" applyAlignment="1">
      <alignment vertical="center"/>
    </xf>
    <xf numFmtId="0" fontId="0" fillId="0" borderId="0" xfId="0" applyAlignment="1">
      <alignment vertical="center"/>
    </xf>
    <xf numFmtId="0" fontId="0" fillId="0" borderId="0" xfId="0" applyAlignment="1">
      <alignment horizontal="left"/>
    </xf>
    <xf numFmtId="0" fontId="28" fillId="0" borderId="0" xfId="0" applyFont="1" applyAlignment="1">
      <alignment horizontal="right" vertical="center"/>
    </xf>
    <xf numFmtId="0" fontId="38" fillId="3" borderId="0" xfId="1" applyFont="1" applyFill="1" applyAlignment="1">
      <alignment horizontal="left" vertical="center" wrapText="1"/>
    </xf>
    <xf numFmtId="0" fontId="0" fillId="3" borderId="0" xfId="0" applyFill="1"/>
    <xf numFmtId="0" fontId="3" fillId="3" borderId="36" xfId="0" applyFont="1" applyFill="1" applyBorder="1" applyAlignment="1">
      <alignment horizontal="center" vertical="center" wrapText="1"/>
    </xf>
    <xf numFmtId="0" fontId="3" fillId="3" borderId="48" xfId="0" applyFont="1" applyFill="1" applyBorder="1" applyAlignment="1">
      <alignment horizontal="center" vertical="center" wrapText="1"/>
    </xf>
    <xf numFmtId="0" fontId="3" fillId="3" borderId="20" xfId="0" applyFont="1" applyFill="1" applyBorder="1" applyAlignment="1">
      <alignment horizontal="center" vertical="center" wrapText="1"/>
    </xf>
    <xf numFmtId="0" fontId="3" fillId="3" borderId="17"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3" borderId="55" xfId="0" applyFont="1" applyFill="1" applyBorder="1" applyAlignment="1">
      <alignment horizontal="center" vertical="center" wrapText="1"/>
    </xf>
    <xf numFmtId="0" fontId="20" fillId="3" borderId="0" xfId="0" applyFont="1" applyFill="1" applyAlignment="1">
      <alignment horizontal="left"/>
    </xf>
    <xf numFmtId="0" fontId="37" fillId="3" borderId="0" xfId="0" applyFont="1" applyFill="1" applyAlignment="1">
      <alignment horizontal="right" vertical="center"/>
    </xf>
    <xf numFmtId="0" fontId="20" fillId="3" borderId="0" xfId="0" applyFont="1" applyFill="1" applyAlignment="1">
      <alignment vertical="center"/>
    </xf>
    <xf numFmtId="0" fontId="4" fillId="3" borderId="0" xfId="1" applyFill="1" applyAlignment="1">
      <alignment horizontal="left" vertical="center" wrapText="1"/>
    </xf>
    <xf numFmtId="0" fontId="26" fillId="0" borderId="0" xfId="0" applyFont="1" applyAlignment="1">
      <alignment vertical="center" wrapText="1"/>
    </xf>
    <xf numFmtId="0" fontId="20" fillId="3" borderId="0" xfId="0" applyFont="1" applyFill="1" applyAlignment="1">
      <alignment horizontal="center" vertical="center"/>
    </xf>
    <xf numFmtId="0" fontId="20" fillId="3" borderId="0" xfId="0" applyFont="1" applyFill="1"/>
    <xf numFmtId="0" fontId="20" fillId="3" borderId="0" xfId="0" applyFont="1" applyFill="1" applyAlignment="1">
      <alignment horizontal="left" vertical="center"/>
    </xf>
    <xf numFmtId="0" fontId="20" fillId="0" borderId="1" xfId="0" applyFont="1" applyBorder="1" applyAlignment="1">
      <alignment horizontal="center" vertical="center"/>
    </xf>
    <xf numFmtId="0" fontId="20" fillId="0" borderId="1" xfId="0" applyFont="1" applyBorder="1" applyAlignment="1">
      <alignment horizontal="center" vertical="center" wrapText="1"/>
    </xf>
    <xf numFmtId="0" fontId="4" fillId="3" borderId="0" xfId="1" applyFill="1" applyAlignment="1">
      <alignment horizontal="right" vertical="center" wrapText="1"/>
    </xf>
    <xf numFmtId="0" fontId="4" fillId="3" borderId="0" xfId="1" applyFill="1" applyAlignment="1">
      <alignment vertical="center" wrapText="1"/>
    </xf>
    <xf numFmtId="0" fontId="20" fillId="0" borderId="60" xfId="0" applyFont="1" applyBorder="1" applyAlignment="1">
      <alignment horizontal="center" vertical="center"/>
    </xf>
    <xf numFmtId="0" fontId="3" fillId="3" borderId="49" xfId="0" applyFont="1" applyFill="1" applyBorder="1" applyAlignment="1">
      <alignment horizontal="center" vertical="center" wrapText="1"/>
    </xf>
    <xf numFmtId="176" fontId="16" fillId="0" borderId="16" xfId="2" applyNumberFormat="1" applyFont="1" applyBorder="1" applyAlignment="1">
      <alignment horizontal="center" vertical="center" shrinkToFit="1"/>
    </xf>
    <xf numFmtId="0" fontId="32" fillId="3" borderId="4" xfId="0" applyFont="1" applyFill="1" applyBorder="1" applyAlignment="1">
      <alignment vertical="center" wrapText="1"/>
    </xf>
    <xf numFmtId="0" fontId="3" fillId="3" borderId="4" xfId="0" applyFont="1" applyFill="1" applyBorder="1" applyAlignment="1">
      <alignment vertical="center" wrapText="1"/>
    </xf>
    <xf numFmtId="0" fontId="3" fillId="3" borderId="4" xfId="0" applyFont="1" applyFill="1" applyBorder="1" applyAlignment="1">
      <alignment horizontal="left" vertical="center" wrapText="1"/>
    </xf>
    <xf numFmtId="0" fontId="29" fillId="3" borderId="41" xfId="0" applyFont="1" applyFill="1" applyBorder="1" applyAlignment="1">
      <alignment horizontal="center" vertical="center" wrapText="1"/>
    </xf>
    <xf numFmtId="0" fontId="44" fillId="0" borderId="0" xfId="0" applyFont="1" applyAlignment="1">
      <alignment horizontal="center" vertical="center"/>
    </xf>
    <xf numFmtId="0" fontId="21" fillId="0" borderId="0" xfId="0" applyFont="1" applyAlignment="1">
      <alignment horizontal="center" vertical="center"/>
    </xf>
    <xf numFmtId="0" fontId="0" fillId="2" borderId="1" xfId="0" applyFill="1" applyBorder="1" applyAlignment="1">
      <alignment vertical="center"/>
    </xf>
    <xf numFmtId="0" fontId="0" fillId="0" borderId="1" xfId="0" applyBorder="1" applyAlignment="1">
      <alignment vertical="center"/>
    </xf>
    <xf numFmtId="0" fontId="3" fillId="0" borderId="1" xfId="0" applyFont="1" applyBorder="1" applyAlignment="1">
      <alignment vertical="center"/>
    </xf>
    <xf numFmtId="0" fontId="0" fillId="7" borderId="1" xfId="0" applyFill="1" applyBorder="1" applyAlignment="1">
      <alignment vertical="center"/>
    </xf>
    <xf numFmtId="0" fontId="42" fillId="0" borderId="0" xfId="0" applyFont="1" applyAlignment="1">
      <alignment vertical="center"/>
    </xf>
    <xf numFmtId="0" fontId="3" fillId="0" borderId="61" xfId="0" applyFont="1" applyBorder="1" applyAlignment="1">
      <alignment horizontal="center" vertical="center"/>
    </xf>
    <xf numFmtId="0" fontId="3" fillId="3" borderId="18" xfId="0" applyFont="1" applyFill="1" applyBorder="1" applyAlignment="1">
      <alignment horizontal="center" vertical="center" wrapText="1"/>
    </xf>
    <xf numFmtId="0" fontId="3" fillId="3" borderId="50" xfId="0" applyFont="1" applyFill="1" applyBorder="1" applyAlignment="1">
      <alignment horizontal="center" vertical="center" wrapText="1"/>
    </xf>
    <xf numFmtId="0" fontId="32" fillId="3" borderId="19" xfId="0" applyFont="1" applyFill="1" applyBorder="1" applyAlignment="1">
      <alignment horizontal="center" vertical="center" wrapText="1"/>
    </xf>
    <xf numFmtId="0" fontId="9" fillId="0" borderId="1" xfId="2" applyBorder="1" applyAlignment="1">
      <alignment horizontal="center" vertical="center"/>
    </xf>
    <xf numFmtId="0" fontId="9" fillId="0" borderId="19" xfId="2" applyBorder="1" applyAlignment="1">
      <alignment horizontal="center" vertical="center"/>
    </xf>
    <xf numFmtId="0" fontId="9" fillId="0" borderId="16" xfId="2" applyBorder="1" applyAlignment="1">
      <alignment horizontal="center" vertical="center"/>
    </xf>
    <xf numFmtId="0" fontId="16" fillId="0" borderId="1" xfId="2" applyFont="1" applyBorder="1" applyAlignment="1">
      <alignment horizontal="center" vertical="center" wrapText="1"/>
    </xf>
    <xf numFmtId="49" fontId="49" fillId="0" borderId="16" xfId="2" applyNumberFormat="1" applyFont="1" applyBorder="1" applyAlignment="1">
      <alignment horizontal="center" vertical="center" wrapText="1"/>
    </xf>
    <xf numFmtId="0" fontId="16" fillId="0" borderId="19" xfId="2" applyFont="1" applyBorder="1" applyAlignment="1">
      <alignment horizontal="center" vertical="center" wrapText="1"/>
    </xf>
    <xf numFmtId="0" fontId="9" fillId="0" borderId="0" xfId="2" applyAlignment="1">
      <alignment horizontal="right" vertical="center"/>
    </xf>
    <xf numFmtId="0" fontId="38" fillId="3" borderId="0" xfId="1" applyFont="1" applyFill="1" applyAlignment="1">
      <alignment horizontal="left" vertical="center"/>
    </xf>
    <xf numFmtId="0" fontId="50" fillId="0" borderId="0" xfId="0" applyFont="1" applyAlignment="1">
      <alignment horizontal="center" vertical="center"/>
    </xf>
    <xf numFmtId="0" fontId="3" fillId="3" borderId="46" xfId="0" applyFont="1" applyFill="1" applyBorder="1" applyAlignment="1">
      <alignment horizontal="center" vertical="center" wrapText="1"/>
    </xf>
    <xf numFmtId="0" fontId="3" fillId="3" borderId="47" xfId="0" applyFont="1" applyFill="1" applyBorder="1" applyAlignment="1">
      <alignment horizontal="center" vertical="center" wrapText="1"/>
    </xf>
    <xf numFmtId="0" fontId="39" fillId="0" borderId="21" xfId="0" applyFont="1" applyBorder="1" applyAlignment="1">
      <alignment horizontal="center" vertical="center"/>
    </xf>
    <xf numFmtId="0" fontId="31" fillId="0" borderId="34" xfId="0" applyFont="1" applyBorder="1" applyAlignment="1">
      <alignment horizontal="center" vertical="center" wrapText="1"/>
    </xf>
    <xf numFmtId="0" fontId="32" fillId="3" borderId="42" xfId="0" applyFont="1" applyFill="1" applyBorder="1" applyAlignment="1">
      <alignment vertical="center" wrapText="1"/>
    </xf>
    <xf numFmtId="0" fontId="3" fillId="3" borderId="25" xfId="0" applyFont="1" applyFill="1" applyBorder="1" applyAlignment="1">
      <alignment vertical="center" wrapText="1"/>
    </xf>
    <xf numFmtId="0" fontId="32" fillId="0" borderId="1" xfId="0" applyFont="1" applyBorder="1" applyAlignment="1">
      <alignment vertical="center"/>
    </xf>
    <xf numFmtId="0" fontId="39" fillId="0" borderId="1" xfId="0" applyFont="1" applyBorder="1" applyAlignment="1">
      <alignment vertical="center"/>
    </xf>
    <xf numFmtId="0" fontId="33" fillId="0" borderId="39" xfId="0" applyFont="1" applyBorder="1" applyAlignment="1">
      <alignment wrapText="1"/>
    </xf>
    <xf numFmtId="0" fontId="33" fillId="0" borderId="0" xfId="0" applyFont="1" applyAlignment="1">
      <alignment wrapText="1"/>
    </xf>
    <xf numFmtId="0" fontId="33" fillId="0" borderId="39" xfId="0" applyFont="1" applyBorder="1" applyAlignment="1">
      <alignment vertical="center" wrapText="1"/>
    </xf>
    <xf numFmtId="0" fontId="33" fillId="0" borderId="0" xfId="0" applyFont="1" applyAlignment="1">
      <alignment vertical="center" wrapText="1"/>
    </xf>
    <xf numFmtId="0" fontId="28" fillId="6" borderId="45" xfId="0" applyFont="1" applyFill="1" applyBorder="1" applyAlignment="1">
      <alignment horizontal="right" vertical="center" wrapText="1"/>
    </xf>
    <xf numFmtId="0" fontId="28" fillId="6" borderId="46" xfId="0" applyFont="1" applyFill="1" applyBorder="1" applyAlignment="1">
      <alignment horizontal="center" vertical="center" wrapText="1"/>
    </xf>
    <xf numFmtId="0" fontId="32" fillId="6" borderId="51" xfId="0" applyFont="1" applyFill="1" applyBorder="1" applyAlignment="1">
      <alignment horizontal="center" vertical="center" wrapText="1"/>
    </xf>
    <xf numFmtId="0" fontId="29" fillId="8" borderId="1" xfId="0" applyFont="1" applyFill="1" applyBorder="1" applyAlignment="1">
      <alignment horizontal="center" vertical="center" wrapText="1"/>
    </xf>
    <xf numFmtId="0" fontId="29" fillId="6" borderId="42" xfId="0" applyFont="1" applyFill="1" applyBorder="1" applyAlignment="1">
      <alignment horizontal="center" vertical="center" wrapText="1"/>
    </xf>
    <xf numFmtId="0" fontId="39" fillId="6" borderId="0" xfId="0" applyFont="1" applyFill="1" applyAlignment="1">
      <alignment horizontal="center" vertical="center"/>
    </xf>
    <xf numFmtId="0" fontId="37" fillId="6" borderId="0" xfId="0" applyFont="1" applyFill="1" applyAlignment="1">
      <alignment horizontal="center" vertical="center"/>
    </xf>
    <xf numFmtId="0" fontId="38" fillId="6" borderId="0" xfId="1" applyFont="1" applyFill="1" applyAlignment="1">
      <alignment horizontal="center" vertical="center"/>
    </xf>
    <xf numFmtId="0" fontId="32" fillId="3" borderId="4" xfId="0" applyFont="1" applyFill="1" applyBorder="1" applyAlignment="1">
      <alignment horizontal="right" vertical="center" wrapText="1"/>
    </xf>
    <xf numFmtId="0" fontId="3" fillId="0" borderId="4" xfId="0" applyFont="1" applyBorder="1" applyAlignment="1">
      <alignment horizontal="right" vertical="center" wrapText="1"/>
    </xf>
    <xf numFmtId="0" fontId="3" fillId="0" borderId="4" xfId="0" applyFont="1" applyBorder="1" applyAlignment="1">
      <alignment vertical="center" wrapText="1"/>
    </xf>
    <xf numFmtId="0" fontId="3" fillId="0" borderId="0" xfId="0" applyFont="1" applyAlignment="1">
      <alignment vertical="center" wrapText="1"/>
    </xf>
    <xf numFmtId="0" fontId="28" fillId="0" borderId="4" xfId="0" applyFont="1" applyBorder="1" applyAlignment="1">
      <alignment horizontal="center" vertical="center" wrapText="1"/>
    </xf>
    <xf numFmtId="0" fontId="32" fillId="0" borderId="4" xfId="0" applyFont="1" applyBorder="1" applyAlignment="1">
      <alignment horizontal="center" vertical="center" wrapText="1"/>
    </xf>
    <xf numFmtId="0" fontId="32" fillId="0" borderId="4" xfId="0" applyFont="1" applyBorder="1" applyAlignment="1">
      <alignment vertical="center" wrapText="1"/>
    </xf>
    <xf numFmtId="0" fontId="32" fillId="0" borderId="4" xfId="0" applyFont="1" applyBorder="1" applyAlignment="1">
      <alignment horizontal="left" vertical="center" wrapText="1"/>
    </xf>
    <xf numFmtId="0" fontId="28" fillId="0" borderId="4" xfId="0" applyFont="1" applyBorder="1" applyAlignment="1">
      <alignment horizontal="right" vertical="center" wrapText="1"/>
    </xf>
    <xf numFmtId="0" fontId="20" fillId="3" borderId="26" xfId="0" applyFont="1" applyFill="1" applyBorder="1" applyAlignment="1">
      <alignment horizontal="center" vertical="center" wrapText="1"/>
    </xf>
    <xf numFmtId="0" fontId="0" fillId="3" borderId="74" xfId="0" applyFill="1" applyBorder="1" applyAlignment="1">
      <alignment vertical="center"/>
    </xf>
    <xf numFmtId="0" fontId="20" fillId="3" borderId="0" xfId="0" applyFont="1" applyFill="1" applyAlignment="1">
      <alignment horizontal="center" vertical="center" wrapText="1"/>
    </xf>
    <xf numFmtId="0" fontId="39" fillId="0" borderId="0" xfId="0" applyFont="1" applyAlignment="1">
      <alignment horizontal="right" vertical="center"/>
    </xf>
    <xf numFmtId="0" fontId="37" fillId="0" borderId="0" xfId="0" applyFont="1" applyAlignment="1">
      <alignment horizontal="right" vertical="center"/>
    </xf>
    <xf numFmtId="0" fontId="0" fillId="3" borderId="60" xfId="0" applyFill="1" applyBorder="1" applyAlignment="1">
      <alignment vertical="center"/>
    </xf>
    <xf numFmtId="0" fontId="26" fillId="3" borderId="74" xfId="0" applyFont="1" applyFill="1" applyBorder="1" applyAlignment="1">
      <alignment vertical="center" wrapText="1"/>
    </xf>
    <xf numFmtId="0" fontId="0" fillId="3" borderId="0" xfId="0" applyFill="1" applyAlignment="1">
      <alignment vertical="center"/>
    </xf>
    <xf numFmtId="0" fontId="20" fillId="3" borderId="2" xfId="0" applyFont="1" applyFill="1" applyBorder="1" applyAlignment="1">
      <alignment horizontal="center" vertical="center" wrapText="1"/>
    </xf>
    <xf numFmtId="0" fontId="28" fillId="0" borderId="0" xfId="0" applyFont="1" applyAlignment="1">
      <alignment horizontal="center" vertical="center" textRotation="255"/>
    </xf>
    <xf numFmtId="0" fontId="32" fillId="0" borderId="0" xfId="0" applyFont="1" applyAlignment="1">
      <alignment horizontal="center" vertical="center" wrapText="1"/>
    </xf>
    <xf numFmtId="0" fontId="32" fillId="0" borderId="0" xfId="0" applyFont="1" applyAlignment="1">
      <alignment horizontal="left" vertical="center" wrapText="1"/>
    </xf>
    <xf numFmtId="0" fontId="32" fillId="0" borderId="42" xfId="0" applyFont="1" applyBorder="1" applyAlignment="1">
      <alignment horizontal="center" vertical="center" wrapText="1"/>
    </xf>
    <xf numFmtId="0" fontId="3" fillId="0" borderId="36" xfId="0" applyFont="1" applyBorder="1" applyAlignment="1">
      <alignment horizontal="center" vertical="center" wrapText="1"/>
    </xf>
    <xf numFmtId="0" fontId="3" fillId="0" borderId="15" xfId="0" applyFont="1" applyBorder="1" applyAlignment="1">
      <alignment horizontal="center" vertical="center" wrapText="1"/>
    </xf>
    <xf numFmtId="0" fontId="39" fillId="2" borderId="1" xfId="0" applyFont="1" applyFill="1" applyBorder="1" applyAlignment="1">
      <alignment vertical="center"/>
    </xf>
    <xf numFmtId="0" fontId="3" fillId="3" borderId="74"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26" xfId="0" applyFont="1" applyBorder="1" applyAlignment="1">
      <alignment horizontal="right" vertical="center" wrapText="1"/>
    </xf>
    <xf numFmtId="0" fontId="0" fillId="2" borderId="1" xfId="0" applyFill="1" applyBorder="1" applyAlignment="1">
      <alignment horizontal="left" vertical="center"/>
    </xf>
    <xf numFmtId="0" fontId="9" fillId="0" borderId="1" xfId="2" applyBorder="1" applyAlignment="1">
      <alignment horizontal="left" vertical="center"/>
    </xf>
    <xf numFmtId="0" fontId="9" fillId="0" borderId="19" xfId="2" applyBorder="1" applyAlignment="1">
      <alignment horizontal="left" vertical="center"/>
    </xf>
    <xf numFmtId="0" fontId="28" fillId="3" borderId="4" xfId="0" applyFont="1" applyFill="1" applyBorder="1" applyAlignment="1">
      <alignment horizontal="center" vertical="center" wrapText="1"/>
    </xf>
    <xf numFmtId="0" fontId="28" fillId="0" borderId="4" xfId="0" applyFont="1" applyBorder="1" applyAlignment="1">
      <alignment horizontal="left" vertical="center" wrapText="1"/>
    </xf>
    <xf numFmtId="0" fontId="4" fillId="3" borderId="0" xfId="1" applyFill="1" applyAlignment="1">
      <alignment horizontal="center" vertical="center"/>
    </xf>
    <xf numFmtId="0" fontId="38" fillId="3" borderId="0" xfId="1" applyFont="1" applyFill="1" applyAlignment="1">
      <alignment horizontal="center" vertical="center"/>
    </xf>
    <xf numFmtId="0" fontId="13" fillId="6" borderId="0" xfId="2" applyFont="1" applyFill="1" applyAlignment="1">
      <alignment horizontal="right" vertical="center"/>
    </xf>
    <xf numFmtId="0" fontId="13" fillId="6" borderId="0" xfId="2" applyFont="1" applyFill="1" applyAlignment="1">
      <alignment horizontal="center" vertical="center"/>
    </xf>
    <xf numFmtId="0" fontId="32" fillId="6" borderId="56" xfId="0" applyFont="1" applyFill="1" applyBorder="1" applyAlignment="1">
      <alignment horizontal="center" vertical="center" wrapText="1"/>
    </xf>
    <xf numFmtId="0" fontId="28" fillId="6" borderId="4" xfId="0" applyFont="1" applyFill="1" applyBorder="1" applyAlignment="1">
      <alignment horizontal="center" vertical="center"/>
    </xf>
    <xf numFmtId="0" fontId="24" fillId="0" borderId="0" xfId="0" applyFont="1" applyAlignment="1">
      <alignment horizontal="center"/>
    </xf>
    <xf numFmtId="0" fontId="25" fillId="0" borderId="0" xfId="0" applyFont="1" applyAlignment="1">
      <alignment horizontal="center"/>
    </xf>
    <xf numFmtId="0" fontId="28" fillId="6" borderId="28" xfId="0" applyFont="1" applyFill="1" applyBorder="1" applyAlignment="1">
      <alignment horizontal="center" vertical="center" shrinkToFit="1"/>
    </xf>
    <xf numFmtId="0" fontId="28" fillId="6" borderId="29" xfId="0" applyFont="1" applyFill="1" applyBorder="1" applyAlignment="1">
      <alignment horizontal="center" vertical="center" shrinkToFit="1"/>
    </xf>
    <xf numFmtId="0" fontId="28" fillId="6" borderId="30" xfId="0" applyFont="1" applyFill="1" applyBorder="1" applyAlignment="1">
      <alignment horizontal="center" vertical="center" shrinkToFit="1"/>
    </xf>
    <xf numFmtId="0" fontId="41" fillId="3" borderId="44" xfId="0" applyFont="1" applyFill="1" applyBorder="1" applyAlignment="1">
      <alignment horizontal="center" vertical="center" wrapText="1"/>
    </xf>
    <xf numFmtId="0" fontId="28" fillId="6" borderId="26" xfId="0" applyFont="1" applyFill="1" applyBorder="1" applyAlignment="1">
      <alignment horizontal="center" vertical="center" wrapText="1"/>
    </xf>
    <xf numFmtId="0" fontId="28" fillId="6" borderId="4" xfId="0" applyFont="1" applyFill="1" applyBorder="1" applyAlignment="1">
      <alignment horizontal="center" vertical="center" wrapText="1"/>
    </xf>
    <xf numFmtId="0" fontId="28" fillId="6" borderId="21" xfId="0" applyFont="1" applyFill="1" applyBorder="1" applyAlignment="1">
      <alignment horizontal="center" vertical="center" wrapText="1"/>
    </xf>
    <xf numFmtId="0" fontId="32" fillId="6" borderId="57" xfId="0" applyFont="1" applyFill="1" applyBorder="1" applyAlignment="1">
      <alignment horizontal="center" vertical="center" wrapText="1"/>
    </xf>
    <xf numFmtId="0" fontId="32" fillId="6" borderId="58" xfId="0" applyFont="1" applyFill="1" applyBorder="1" applyAlignment="1">
      <alignment horizontal="center" vertical="center" wrapText="1"/>
    </xf>
    <xf numFmtId="0" fontId="32" fillId="6" borderId="52" xfId="0" applyFont="1" applyFill="1" applyBorder="1" applyAlignment="1">
      <alignment horizontal="center" vertical="center" wrapText="1"/>
    </xf>
    <xf numFmtId="0" fontId="32" fillId="6" borderId="53" xfId="0" applyFont="1" applyFill="1" applyBorder="1" applyAlignment="1">
      <alignment horizontal="center" vertical="center" wrapText="1"/>
    </xf>
    <xf numFmtId="0" fontId="32" fillId="6" borderId="57" xfId="0" applyFont="1" applyFill="1" applyBorder="1" applyAlignment="1">
      <alignment horizontal="center" vertical="center" wrapText="1" shrinkToFit="1"/>
    </xf>
    <xf numFmtId="0" fontId="32" fillId="6" borderId="58" xfId="0" applyFont="1" applyFill="1" applyBorder="1" applyAlignment="1">
      <alignment horizontal="center" vertical="center" wrapText="1" shrinkToFit="1"/>
    </xf>
    <xf numFmtId="0" fontId="28" fillId="6" borderId="45" xfId="0" applyFont="1" applyFill="1" applyBorder="1" applyAlignment="1">
      <alignment horizontal="center" vertical="center" wrapText="1"/>
    </xf>
    <xf numFmtId="0" fontId="28" fillId="6" borderId="46" xfId="0" applyFont="1" applyFill="1" applyBorder="1" applyAlignment="1">
      <alignment horizontal="center" vertical="center" wrapText="1"/>
    </xf>
    <xf numFmtId="0" fontId="28" fillId="6" borderId="64" xfId="0" applyFont="1" applyFill="1" applyBorder="1" applyAlignment="1">
      <alignment horizontal="center" vertical="center" wrapText="1"/>
    </xf>
    <xf numFmtId="0" fontId="28" fillId="3" borderId="22" xfId="0" applyFont="1" applyFill="1" applyBorder="1" applyAlignment="1">
      <alignment horizontal="center" vertical="center" wrapText="1"/>
    </xf>
    <xf numFmtId="0" fontId="28" fillId="3" borderId="3" xfId="0" applyFont="1" applyFill="1" applyBorder="1" applyAlignment="1">
      <alignment horizontal="center" vertical="center" wrapText="1"/>
    </xf>
    <xf numFmtId="0" fontId="28" fillId="3" borderId="75" xfId="0" applyFont="1" applyFill="1" applyBorder="1" applyAlignment="1">
      <alignment horizontal="center" vertical="center" wrapText="1"/>
    </xf>
    <xf numFmtId="0" fontId="32" fillId="0" borderId="4" xfId="0" applyFont="1" applyBorder="1" applyAlignment="1">
      <alignment horizontal="center" vertical="center" wrapText="1"/>
    </xf>
    <xf numFmtId="0" fontId="32" fillId="0" borderId="42" xfId="0" applyFont="1" applyBorder="1" applyAlignment="1">
      <alignment horizontal="center" vertical="center" wrapText="1"/>
    </xf>
    <xf numFmtId="0" fontId="32" fillId="0" borderId="76" xfId="0" applyFont="1" applyBorder="1" applyAlignment="1">
      <alignment horizontal="center" vertical="center" wrapText="1"/>
    </xf>
    <xf numFmtId="0" fontId="32" fillId="0" borderId="77" xfId="0" applyFont="1" applyBorder="1" applyAlignment="1">
      <alignment horizontal="center" vertical="center" wrapText="1"/>
    </xf>
    <xf numFmtId="0" fontId="28" fillId="0" borderId="78" xfId="0" applyFont="1" applyBorder="1" applyAlignment="1">
      <alignment horizontal="left" vertical="center" wrapText="1"/>
    </xf>
    <xf numFmtId="0" fontId="28" fillId="0" borderId="79" xfId="0" applyFont="1" applyBorder="1" applyAlignment="1">
      <alignment horizontal="left" vertical="center" wrapText="1"/>
    </xf>
    <xf numFmtId="0" fontId="28" fillId="0" borderId="80" xfId="0" applyFont="1" applyBorder="1" applyAlignment="1">
      <alignment horizontal="left" vertical="center" wrapText="1"/>
    </xf>
    <xf numFmtId="0" fontId="32" fillId="0" borderId="70" xfId="0" applyFont="1" applyBorder="1" applyAlignment="1">
      <alignment horizontal="center" vertical="center" wrapText="1"/>
    </xf>
    <xf numFmtId="0" fontId="32" fillId="0" borderId="71" xfId="0" applyFont="1" applyBorder="1" applyAlignment="1">
      <alignment horizontal="center" vertical="center" wrapText="1"/>
    </xf>
    <xf numFmtId="0" fontId="28" fillId="0" borderId="72" xfId="0" applyFont="1" applyBorder="1" applyAlignment="1">
      <alignment horizontal="left" vertical="center" wrapText="1"/>
    </xf>
    <xf numFmtId="0" fontId="28" fillId="0" borderId="73" xfId="0" applyFont="1" applyBorder="1" applyAlignment="1">
      <alignment horizontal="left" vertical="center" wrapText="1"/>
    </xf>
    <xf numFmtId="0" fontId="28" fillId="0" borderId="82" xfId="0" applyFont="1" applyBorder="1" applyAlignment="1">
      <alignment horizontal="left" vertical="center" wrapText="1"/>
    </xf>
    <xf numFmtId="0" fontId="32" fillId="0" borderId="26" xfId="0" applyFont="1" applyBorder="1" applyAlignment="1">
      <alignment horizontal="right" vertical="center" wrapText="1"/>
    </xf>
    <xf numFmtId="0" fontId="32" fillId="0" borderId="4" xfId="0" applyFont="1" applyBorder="1" applyAlignment="1">
      <alignment horizontal="right" vertical="center" wrapText="1"/>
    </xf>
    <xf numFmtId="0" fontId="28" fillId="0" borderId="4" xfId="0" applyFont="1" applyBorder="1" applyAlignment="1">
      <alignment horizontal="center" vertical="center" wrapText="1"/>
    </xf>
    <xf numFmtId="0" fontId="32" fillId="0" borderId="26" xfId="0" applyFont="1" applyBorder="1" applyAlignment="1">
      <alignment horizontal="center" vertical="center" wrapText="1"/>
    </xf>
    <xf numFmtId="0" fontId="32" fillId="0" borderId="21" xfId="0" applyFont="1" applyBorder="1" applyAlignment="1">
      <alignment horizontal="center" vertical="center" wrapText="1"/>
    </xf>
    <xf numFmtId="0" fontId="32" fillId="3" borderId="4" xfId="0" applyFont="1" applyFill="1" applyBorder="1" applyAlignment="1">
      <alignment horizontal="left" vertical="center" wrapText="1"/>
    </xf>
    <xf numFmtId="0" fontId="28" fillId="0" borderId="4" xfId="0" applyFont="1" applyBorder="1" applyAlignment="1">
      <alignment horizontal="right" vertical="center" wrapText="1"/>
    </xf>
    <xf numFmtId="0" fontId="32" fillId="0" borderId="4" xfId="0" applyFont="1" applyBorder="1" applyAlignment="1">
      <alignment horizontal="left" vertical="center" wrapText="1"/>
    </xf>
    <xf numFmtId="0" fontId="29" fillId="6" borderId="27" xfId="0" applyFont="1" applyFill="1" applyBorder="1" applyAlignment="1">
      <alignment horizontal="center" vertical="center" wrapText="1"/>
    </xf>
    <xf numFmtId="0" fontId="29" fillId="6" borderId="2" xfId="0" applyFont="1" applyFill="1" applyBorder="1" applyAlignment="1">
      <alignment horizontal="center" vertical="center" wrapText="1"/>
    </xf>
    <xf numFmtId="0" fontId="29" fillId="6" borderId="1" xfId="0" applyFont="1" applyFill="1" applyBorder="1" applyAlignment="1">
      <alignment horizontal="center" vertical="center" wrapText="1"/>
    </xf>
    <xf numFmtId="0" fontId="3" fillId="3" borderId="38" xfId="0" applyFont="1" applyFill="1" applyBorder="1" applyAlignment="1">
      <alignment horizontal="center" vertical="center" wrapText="1"/>
    </xf>
    <xf numFmtId="0" fontId="3" fillId="3" borderId="40" xfId="0" applyFont="1" applyFill="1" applyBorder="1" applyAlignment="1">
      <alignment horizontal="center" vertical="center" wrapText="1"/>
    </xf>
    <xf numFmtId="0" fontId="32" fillId="6" borderId="59" xfId="0" applyFont="1" applyFill="1" applyBorder="1" applyAlignment="1">
      <alignment horizontal="center" vertical="center" wrapText="1"/>
    </xf>
    <xf numFmtId="0" fontId="3" fillId="3" borderId="65" xfId="0" applyFont="1" applyFill="1" applyBorder="1" applyAlignment="1">
      <alignment horizontal="center" vertical="center" wrapText="1"/>
    </xf>
    <xf numFmtId="0" fontId="3" fillId="3" borderId="66" xfId="0" applyFont="1" applyFill="1" applyBorder="1" applyAlignment="1">
      <alignment horizontal="center" vertical="center" wrapText="1"/>
    </xf>
    <xf numFmtId="0" fontId="28" fillId="6" borderId="32" xfId="0" applyFont="1" applyFill="1" applyBorder="1" applyAlignment="1">
      <alignment horizontal="left" vertical="center" wrapText="1"/>
    </xf>
    <xf numFmtId="0" fontId="48" fillId="6" borderId="34" xfId="4" applyFill="1" applyBorder="1" applyAlignment="1">
      <alignment horizontal="center" vertical="center" shrinkToFit="1"/>
    </xf>
    <xf numFmtId="0" fontId="37" fillId="6" borderId="32" xfId="0" applyFont="1" applyFill="1" applyBorder="1" applyAlignment="1">
      <alignment horizontal="center" vertical="center" shrinkToFit="1"/>
    </xf>
    <xf numFmtId="0" fontId="37" fillId="6" borderId="35" xfId="0" applyFont="1" applyFill="1" applyBorder="1" applyAlignment="1">
      <alignment horizontal="center" vertical="center" shrinkToFit="1"/>
    </xf>
    <xf numFmtId="0" fontId="32" fillId="6" borderId="54" xfId="0" applyFont="1" applyFill="1" applyBorder="1" applyAlignment="1">
      <alignment horizontal="center" vertical="center" wrapText="1"/>
    </xf>
    <xf numFmtId="0" fontId="32" fillId="6" borderId="51" xfId="0" applyFont="1" applyFill="1" applyBorder="1" applyAlignment="1">
      <alignment horizontal="center" vertical="center" wrapText="1"/>
    </xf>
    <xf numFmtId="0" fontId="20" fillId="0" borderId="1" xfId="0" applyFont="1" applyBorder="1" applyAlignment="1">
      <alignment horizontal="center" vertical="center" wrapText="1"/>
    </xf>
    <xf numFmtId="0" fontId="0" fillId="0" borderId="74" xfId="0" applyBorder="1" applyAlignment="1">
      <alignment horizontal="center" vertical="center"/>
    </xf>
    <xf numFmtId="0" fontId="26" fillId="3" borderId="74" xfId="0" applyFont="1" applyFill="1" applyBorder="1" applyAlignment="1">
      <alignment horizontal="center" vertical="center" wrapText="1"/>
    </xf>
    <xf numFmtId="0" fontId="0" fillId="3" borderId="74" xfId="0" applyFill="1" applyBorder="1" applyAlignment="1">
      <alignment horizontal="center" vertical="center"/>
    </xf>
    <xf numFmtId="0" fontId="0" fillId="0" borderId="1" xfId="0" applyBorder="1" applyAlignment="1">
      <alignment horizontal="center" vertical="center" wrapText="1"/>
    </xf>
    <xf numFmtId="0" fontId="30" fillId="0" borderId="20" xfId="0" applyFont="1" applyBorder="1" applyAlignment="1">
      <alignment horizontal="center" vertical="center" wrapText="1"/>
    </xf>
    <xf numFmtId="0" fontId="30" fillId="0" borderId="4" xfId="0" applyFont="1" applyBorder="1" applyAlignment="1">
      <alignment horizontal="center" vertical="center" wrapText="1"/>
    </xf>
    <xf numFmtId="0" fontId="30" fillId="0" borderId="21" xfId="0" applyFont="1" applyBorder="1" applyAlignment="1">
      <alignment horizontal="center" vertical="center" wrapText="1"/>
    </xf>
    <xf numFmtId="31" fontId="28" fillId="3" borderId="4" xfId="0" applyNumberFormat="1" applyFont="1" applyFill="1" applyBorder="1" applyAlignment="1">
      <alignment horizontal="center" vertical="center" wrapText="1"/>
    </xf>
    <xf numFmtId="0" fontId="28" fillId="3" borderId="4" xfId="0" applyFont="1" applyFill="1" applyBorder="1" applyAlignment="1">
      <alignment horizontal="center" vertical="center" wrapText="1"/>
    </xf>
    <xf numFmtId="0" fontId="28" fillId="3" borderId="21" xfId="0" applyFont="1" applyFill="1" applyBorder="1" applyAlignment="1">
      <alignment horizontal="center" vertical="center" wrapText="1"/>
    </xf>
    <xf numFmtId="0" fontId="30" fillId="0" borderId="23" xfId="0" applyFont="1" applyBorder="1" applyAlignment="1">
      <alignment horizontal="center" vertical="center" wrapText="1"/>
    </xf>
    <xf numFmtId="0" fontId="30" fillId="0" borderId="24" xfId="0" applyFont="1" applyBorder="1" applyAlignment="1">
      <alignment horizontal="center" vertical="center" wrapText="1"/>
    </xf>
    <xf numFmtId="0" fontId="30" fillId="0" borderId="25" xfId="0" applyFont="1" applyBorder="1" applyAlignment="1">
      <alignment horizontal="center" vertical="center" wrapText="1"/>
    </xf>
    <xf numFmtId="0" fontId="28" fillId="3" borderId="24" xfId="0" applyFont="1" applyFill="1" applyBorder="1" applyAlignment="1">
      <alignment horizontal="center" vertical="center" wrapText="1"/>
    </xf>
    <xf numFmtId="0" fontId="28" fillId="3" borderId="25" xfId="0" applyFont="1" applyFill="1" applyBorder="1" applyAlignment="1">
      <alignment horizontal="center" vertical="center" wrapText="1"/>
    </xf>
    <xf numFmtId="0" fontId="28" fillId="0" borderId="0" xfId="0" applyFont="1" applyAlignment="1">
      <alignment horizontal="left" vertical="center"/>
    </xf>
    <xf numFmtId="0" fontId="39" fillId="0" borderId="2" xfId="0" applyFont="1" applyBorder="1" applyAlignment="1">
      <alignment horizontal="right" vertical="center"/>
    </xf>
    <xf numFmtId="0" fontId="37" fillId="0" borderId="2" xfId="0" applyFont="1" applyBorder="1" applyAlignment="1">
      <alignment horizontal="right" vertical="center"/>
    </xf>
    <xf numFmtId="0" fontId="39" fillId="0" borderId="75" xfId="0" applyFont="1" applyBorder="1" applyAlignment="1">
      <alignment horizontal="right" vertical="center"/>
    </xf>
    <xf numFmtId="0" fontId="37" fillId="0" borderId="74" xfId="0" applyFont="1" applyBorder="1" applyAlignment="1">
      <alignment horizontal="right" vertical="center"/>
    </xf>
    <xf numFmtId="0" fontId="28" fillId="6" borderId="22" xfId="0" applyFont="1" applyFill="1" applyBorder="1" applyAlignment="1">
      <alignment horizontal="center" vertical="center" wrapText="1"/>
    </xf>
    <xf numFmtId="0" fontId="28" fillId="6" borderId="3" xfId="0" applyFont="1" applyFill="1" applyBorder="1" applyAlignment="1">
      <alignment horizontal="center" vertical="center" wrapText="1"/>
    </xf>
    <xf numFmtId="0" fontId="28" fillId="6" borderId="37" xfId="0" applyFont="1" applyFill="1" applyBorder="1" applyAlignment="1">
      <alignment horizontal="center" vertical="center" wrapText="1"/>
    </xf>
    <xf numFmtId="0" fontId="43" fillId="6" borderId="28" xfId="0" applyFont="1" applyFill="1" applyBorder="1" applyAlignment="1">
      <alignment horizontal="center" vertical="center" wrapText="1"/>
    </xf>
    <xf numFmtId="0" fontId="43" fillId="6" borderId="29" xfId="0" applyFont="1" applyFill="1" applyBorder="1" applyAlignment="1">
      <alignment horizontal="center" vertical="center" wrapText="1"/>
    </xf>
    <xf numFmtId="0" fontId="43" fillId="6" borderId="30" xfId="0" applyFont="1" applyFill="1" applyBorder="1" applyAlignment="1">
      <alignment horizontal="center" vertical="center" wrapText="1"/>
    </xf>
    <xf numFmtId="0" fontId="34" fillId="0" borderId="0" xfId="0" applyFont="1" applyAlignment="1">
      <alignment horizontal="left" vertical="center" wrapText="1"/>
    </xf>
    <xf numFmtId="0" fontId="4" fillId="0" borderId="0" xfId="1" applyAlignment="1">
      <alignment horizontal="center" vertical="center"/>
    </xf>
    <xf numFmtId="0" fontId="37" fillId="6" borderId="0" xfId="0" applyFont="1" applyFill="1" applyAlignment="1">
      <alignment horizontal="center" vertical="center"/>
    </xf>
    <xf numFmtId="0" fontId="4" fillId="3" borderId="0" xfId="1" applyFill="1" applyAlignment="1">
      <alignment horizontal="left" vertical="center" wrapText="1"/>
    </xf>
    <xf numFmtId="0" fontId="28" fillId="6" borderId="26" xfId="0" applyFont="1" applyFill="1" applyBorder="1" applyAlignment="1">
      <alignment horizontal="center" vertical="center"/>
    </xf>
    <xf numFmtId="0" fontId="28" fillId="6" borderId="4" xfId="0" applyFont="1" applyFill="1" applyBorder="1" applyAlignment="1">
      <alignment horizontal="center" vertical="center"/>
    </xf>
    <xf numFmtId="0" fontId="3" fillId="3" borderId="4" xfId="0" applyFont="1" applyFill="1" applyBorder="1" applyAlignment="1">
      <alignment horizontal="left" vertical="center" wrapText="1"/>
    </xf>
    <xf numFmtId="0" fontId="32" fillId="6" borderId="24" xfId="0" applyFont="1" applyFill="1" applyBorder="1" applyAlignment="1">
      <alignment horizontal="left" vertical="center" wrapText="1"/>
    </xf>
    <xf numFmtId="0" fontId="32" fillId="3" borderId="19" xfId="0" applyFont="1" applyFill="1" applyBorder="1" applyAlignment="1">
      <alignment horizontal="center" vertical="center" wrapText="1"/>
    </xf>
    <xf numFmtId="0" fontId="32" fillId="3" borderId="68" xfId="0" applyFont="1" applyFill="1" applyBorder="1" applyAlignment="1">
      <alignment horizontal="center" vertical="center" wrapText="1"/>
    </xf>
    <xf numFmtId="0" fontId="32" fillId="3" borderId="22" xfId="0" applyFont="1" applyFill="1" applyBorder="1" applyAlignment="1">
      <alignment horizontal="right" vertical="center" wrapText="1"/>
    </xf>
    <xf numFmtId="0" fontId="32" fillId="3" borderId="3" xfId="0" applyFont="1" applyFill="1" applyBorder="1" applyAlignment="1">
      <alignment horizontal="right" vertical="center" wrapText="1"/>
    </xf>
    <xf numFmtId="0" fontId="3" fillId="3" borderId="3" xfId="0" applyFont="1" applyFill="1" applyBorder="1" applyAlignment="1">
      <alignment horizontal="left" vertical="center" wrapText="1"/>
    </xf>
    <xf numFmtId="0" fontId="3" fillId="3" borderId="37" xfId="0" applyFont="1" applyFill="1" applyBorder="1" applyAlignment="1">
      <alignment horizontal="left" vertical="center" wrapText="1"/>
    </xf>
    <xf numFmtId="0" fontId="3" fillId="3" borderId="49" xfId="0" applyFont="1" applyFill="1" applyBorder="1" applyAlignment="1">
      <alignment horizontal="center" vertical="center" wrapText="1"/>
    </xf>
    <xf numFmtId="0" fontId="3" fillId="3" borderId="36" xfId="0" applyFont="1" applyFill="1" applyBorder="1" applyAlignment="1">
      <alignment horizontal="center" vertical="center" wrapText="1"/>
    </xf>
    <xf numFmtId="0" fontId="32" fillId="3" borderId="27" xfId="0" applyFont="1" applyFill="1" applyBorder="1" applyAlignment="1">
      <alignment horizontal="justify" vertical="center" wrapText="1"/>
    </xf>
    <xf numFmtId="0" fontId="32" fillId="3" borderId="2" xfId="0" applyFont="1" applyFill="1" applyBorder="1" applyAlignment="1">
      <alignment horizontal="justify" vertical="center" wrapText="1"/>
    </xf>
    <xf numFmtId="0" fontId="32" fillId="3" borderId="67" xfId="0" applyFont="1" applyFill="1" applyBorder="1" applyAlignment="1">
      <alignment horizontal="justify" vertical="center" wrapText="1"/>
    </xf>
    <xf numFmtId="0" fontId="3" fillId="3" borderId="43" xfId="0" applyFont="1" applyFill="1" applyBorder="1" applyAlignment="1">
      <alignment horizontal="left" vertical="center" wrapText="1"/>
    </xf>
    <xf numFmtId="0" fontId="3" fillId="3" borderId="24" xfId="0" applyFont="1" applyFill="1" applyBorder="1" applyAlignment="1">
      <alignment horizontal="left" vertical="center" wrapText="1"/>
    </xf>
    <xf numFmtId="0" fontId="3" fillId="0" borderId="4" xfId="0" applyFont="1" applyBorder="1" applyAlignment="1">
      <alignment horizontal="center" vertical="center" wrapText="1"/>
    </xf>
    <xf numFmtId="0" fontId="3" fillId="0" borderId="42" xfId="0" applyFont="1" applyBorder="1" applyAlignment="1">
      <alignment horizontal="center" vertical="center" wrapText="1"/>
    </xf>
    <xf numFmtId="0" fontId="32" fillId="0" borderId="43" xfId="0" applyFont="1" applyBorder="1" applyAlignment="1">
      <alignment horizontal="center" vertical="center" wrapText="1"/>
    </xf>
    <xf numFmtId="0" fontId="32" fillId="0" borderId="25" xfId="0" applyFont="1" applyBorder="1" applyAlignment="1">
      <alignment horizontal="center" vertical="center" wrapText="1"/>
    </xf>
    <xf numFmtId="0" fontId="32" fillId="0" borderId="24" xfId="0" applyFont="1" applyBorder="1" applyAlignment="1">
      <alignment horizontal="left" vertical="center" wrapText="1"/>
    </xf>
    <xf numFmtId="0" fontId="32" fillId="0" borderId="63" xfId="0" applyFont="1" applyBorder="1" applyAlignment="1">
      <alignment horizontal="left" vertical="center" wrapText="1"/>
    </xf>
    <xf numFmtId="0" fontId="28" fillId="0" borderId="69" xfId="0" applyFont="1" applyBorder="1" applyAlignment="1">
      <alignment horizontal="center" vertical="center" textRotation="255"/>
    </xf>
    <xf numFmtId="0" fontId="28" fillId="0" borderId="81" xfId="0" applyFont="1" applyBorder="1" applyAlignment="1">
      <alignment horizontal="center" vertical="center" textRotation="255"/>
    </xf>
    <xf numFmtId="0" fontId="28" fillId="0" borderId="83" xfId="0" applyFont="1" applyBorder="1" applyAlignment="1">
      <alignment horizontal="center" vertical="center" textRotation="255"/>
    </xf>
    <xf numFmtId="0" fontId="38" fillId="6" borderId="0" xfId="1" applyFont="1" applyFill="1" applyAlignment="1">
      <alignment horizontal="left" vertical="center"/>
    </xf>
    <xf numFmtId="0" fontId="38" fillId="6" borderId="0" xfId="1" applyFont="1" applyFill="1" applyAlignment="1">
      <alignment horizontal="center" vertical="center"/>
    </xf>
    <xf numFmtId="0" fontId="4" fillId="3" borderId="0" xfId="1" applyFill="1" applyAlignment="1">
      <alignment horizontal="left" vertical="top" wrapText="1"/>
    </xf>
    <xf numFmtId="0" fontId="38" fillId="6" borderId="0" xfId="1" applyFont="1" applyFill="1" applyAlignment="1">
      <alignment horizontal="left" vertical="top" wrapText="1"/>
    </xf>
    <xf numFmtId="0" fontId="37" fillId="6" borderId="0" xfId="0" applyFont="1" applyFill="1" applyAlignment="1">
      <alignment horizontal="left" vertical="center"/>
    </xf>
    <xf numFmtId="0" fontId="20" fillId="3" borderId="0" xfId="0" applyFont="1" applyFill="1" applyAlignment="1">
      <alignment horizontal="left" vertical="center"/>
    </xf>
    <xf numFmtId="0" fontId="7" fillId="3" borderId="0" xfId="1" applyFont="1" applyFill="1" applyAlignment="1">
      <alignment horizontal="left" vertical="center" wrapText="1"/>
    </xf>
    <xf numFmtId="0" fontId="20" fillId="3" borderId="0" xfId="0" applyFont="1" applyFill="1" applyAlignment="1">
      <alignment horizontal="center" vertical="center"/>
    </xf>
    <xf numFmtId="0" fontId="4" fillId="3" borderId="0" xfId="1" applyFill="1" applyAlignment="1">
      <alignment horizontal="right" wrapText="1"/>
    </xf>
    <xf numFmtId="0" fontId="20" fillId="3" borderId="0" xfId="0" applyFont="1" applyFill="1" applyAlignment="1">
      <alignment horizontal="right" vertical="center"/>
    </xf>
    <xf numFmtId="0" fontId="39" fillId="0" borderId="4" xfId="0" applyFont="1" applyBorder="1" applyAlignment="1">
      <alignment horizontal="left" vertical="center"/>
    </xf>
    <xf numFmtId="0" fontId="39" fillId="0" borderId="21" xfId="0" applyFont="1" applyBorder="1" applyAlignment="1">
      <alignment horizontal="left" vertical="center"/>
    </xf>
    <xf numFmtId="0" fontId="39" fillId="0" borderId="62" xfId="0" applyFont="1" applyBorder="1" applyAlignment="1">
      <alignment horizontal="center" vertical="center"/>
    </xf>
    <xf numFmtId="0" fontId="39" fillId="0" borderId="4" xfId="0" applyFont="1" applyBorder="1" applyAlignment="1">
      <alignment horizontal="center" vertical="center"/>
    </xf>
    <xf numFmtId="0" fontId="0" fillId="0" borderId="0" xfId="0" applyAlignment="1">
      <alignment horizontal="left" vertical="center" wrapText="1"/>
    </xf>
    <xf numFmtId="0" fontId="52" fillId="0" borderId="0" xfId="0" applyFont="1" applyAlignment="1">
      <alignment horizontal="left" vertical="center"/>
    </xf>
    <xf numFmtId="0" fontId="53" fillId="0" borderId="0" xfId="0" applyFont="1" applyAlignment="1">
      <alignment horizontal="center" vertical="center"/>
    </xf>
    <xf numFmtId="0" fontId="13" fillId="0" borderId="6" xfId="2" applyFont="1" applyBorder="1" applyAlignment="1">
      <alignment horizontal="left" vertical="center"/>
    </xf>
    <xf numFmtId="0" fontId="13" fillId="0" borderId="0" xfId="2" applyFont="1" applyAlignment="1">
      <alignment horizontal="left" vertical="center"/>
    </xf>
    <xf numFmtId="0" fontId="10" fillId="0" borderId="0" xfId="2" applyFont="1" applyAlignment="1">
      <alignment horizontal="left" vertical="center"/>
    </xf>
    <xf numFmtId="0" fontId="9" fillId="0" borderId="0" xfId="2" applyAlignment="1">
      <alignment horizontal="right" vertical="center"/>
    </xf>
    <xf numFmtId="0" fontId="53" fillId="0" borderId="0" xfId="0" applyFont="1" applyAlignment="1">
      <alignment horizontal="left" vertical="center"/>
    </xf>
    <xf numFmtId="49" fontId="9" fillId="0" borderId="26" xfId="2" applyNumberFormat="1" applyBorder="1" applyAlignment="1">
      <alignment horizontal="center" vertical="center" shrinkToFit="1"/>
    </xf>
    <xf numFmtId="49" fontId="9" fillId="0" borderId="4" xfId="2" applyNumberFormat="1" applyBorder="1" applyAlignment="1">
      <alignment horizontal="center" vertical="center" shrinkToFit="1"/>
    </xf>
    <xf numFmtId="49" fontId="9" fillId="0" borderId="42" xfId="2" applyNumberFormat="1" applyBorder="1" applyAlignment="1">
      <alignment horizontal="center" vertical="center" shrinkToFit="1"/>
    </xf>
    <xf numFmtId="0" fontId="19" fillId="0" borderId="0" xfId="2" applyFont="1" applyAlignment="1">
      <alignment horizontal="right" vertical="center"/>
    </xf>
    <xf numFmtId="49" fontId="16" fillId="0" borderId="28" xfId="2" applyNumberFormat="1" applyFont="1" applyBorder="1" applyAlignment="1">
      <alignment horizontal="center" vertical="center" wrapText="1"/>
    </xf>
    <xf numFmtId="49" fontId="16" fillId="0" borderId="29" xfId="2" applyNumberFormat="1" applyFont="1" applyBorder="1" applyAlignment="1">
      <alignment horizontal="center" vertical="center" wrapText="1"/>
    </xf>
    <xf numFmtId="49" fontId="16" fillId="0" borderId="30" xfId="2" applyNumberFormat="1" applyFont="1" applyBorder="1" applyAlignment="1">
      <alignment horizontal="center" vertical="center" wrapText="1"/>
    </xf>
    <xf numFmtId="49" fontId="9" fillId="0" borderId="43" xfId="2" applyNumberFormat="1" applyBorder="1" applyAlignment="1">
      <alignment horizontal="center" vertical="center" shrinkToFit="1"/>
    </xf>
    <xf numFmtId="49" fontId="9" fillId="0" borderId="24" xfId="2" applyNumberFormat="1" applyBorder="1" applyAlignment="1">
      <alignment horizontal="center" vertical="center" shrinkToFit="1"/>
    </xf>
    <xf numFmtId="49" fontId="9" fillId="0" borderId="63" xfId="2" applyNumberFormat="1" applyBorder="1" applyAlignment="1">
      <alignment horizontal="center" vertical="center" shrinkToFit="1"/>
    </xf>
    <xf numFmtId="0" fontId="3" fillId="0" borderId="0" xfId="0" applyFont="1" applyAlignment="1">
      <alignment horizontal="center"/>
    </xf>
  </cellXfs>
  <cellStyles count="5">
    <cellStyle name="ハイパーリンク" xfId="4" builtinId="8"/>
    <cellStyle name="標準" xfId="0" builtinId="0"/>
    <cellStyle name="標準 2" xfId="1" xr:uid="{9C3B3589-3B55-4D4B-AD76-1BC72D7D127F}"/>
    <cellStyle name="標準 2 2" xfId="2" xr:uid="{0C959A65-E715-416F-B653-18A3382C0A44}"/>
    <cellStyle name="標準 3" xfId="3" xr:uid="{2497D6FB-0141-4276-AE35-AC57BDA78B42}"/>
  </cellStyles>
  <dxfs count="97">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bgColor theme="4" tint="0.59996337778862885"/>
        </patternFill>
      </fill>
    </dxf>
    <dxf>
      <fill>
        <patternFill patternType="none">
          <bgColor auto="1"/>
        </patternFill>
      </fill>
    </dxf>
    <dxf>
      <fill>
        <patternFill>
          <bgColor rgb="FFFFC7CE"/>
        </patternFill>
      </fill>
    </dxf>
    <dxf>
      <fill>
        <patternFill>
          <bgColor theme="4" tint="0.59996337778862885"/>
        </patternFill>
      </fill>
    </dxf>
    <dxf>
      <fill>
        <patternFill patternType="none">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none">
          <fgColor indexed="64"/>
          <bgColor auto="1"/>
        </patternFill>
      </fill>
    </dxf>
    <dxf>
      <fill>
        <patternFill patternType="solid">
          <fgColor theme="0"/>
          <bgColor auto="1"/>
        </patternFill>
      </fill>
    </dxf>
    <dxf>
      <fill>
        <patternFill patternType="solid">
          <fgColor theme="0"/>
          <bgColor auto="1"/>
        </patternFill>
      </fill>
    </dxf>
    <dxf>
      <fill>
        <patternFill patternType="solid">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none">
          <fgColor indexed="64"/>
          <bgColor auto="1"/>
        </patternFill>
      </fill>
    </dxf>
    <dxf>
      <fill>
        <patternFill patternType="none">
          <fgColor indexed="64"/>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bgColor auto="1"/>
        </patternFill>
      </fill>
    </dxf>
    <dxf>
      <fill>
        <patternFill patternType="solid">
          <bgColor auto="1"/>
        </patternFill>
      </fill>
    </dxf>
    <dxf>
      <fill>
        <patternFill patternType="solid">
          <fgColor theme="0"/>
          <bgColor auto="1"/>
        </patternFill>
      </fill>
    </dxf>
    <dxf>
      <fill>
        <patternFill patternType="solid">
          <fgColor theme="0"/>
          <bgColor auto="1"/>
        </patternFill>
      </fill>
    </dxf>
    <dxf>
      <fill>
        <patternFill patternType="solid">
          <fgColor theme="0"/>
          <bgColor theme="0"/>
        </patternFill>
      </fill>
    </dxf>
  </dxfs>
  <tableStyles count="0" defaultTableStyle="TableStyleMedium2" defaultPivotStyle="PivotStyleLight16"/>
  <colors>
    <mruColors>
      <color rgb="FFFFFFCC"/>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r>
              <a:rPr lang="ja-JP" altLang="en-US" sz="1600"/>
              <a:t>日付別患者発生状況（エピカーブ）</a:t>
            </a:r>
          </a:p>
        </c:rich>
      </c:tx>
      <c:overlay val="0"/>
      <c:spPr>
        <a:noFill/>
        <a:ln>
          <a:noFill/>
        </a:ln>
        <a:effectLst/>
      </c:spPr>
      <c:txPr>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col"/>
        <c:grouping val="stacked"/>
        <c:varyColors val="0"/>
        <c:ser>
          <c:idx val="0"/>
          <c:order val="0"/>
          <c:tx>
            <c:strRef>
              <c:f>集計!$C$1</c:f>
              <c:strCache>
                <c:ptCount val="1"/>
              </c:strCache>
            </c:strRef>
          </c:tx>
          <c:spPr>
            <a:solidFill>
              <a:schemeClr val="accent1"/>
            </a:solidFill>
            <a:ln>
              <a:solidFill>
                <a:schemeClr val="tx1"/>
              </a:solid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集計!$C$2:$C$61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0-C2F0-48D2-9A56-18A78AE59821}"/>
            </c:ext>
          </c:extLst>
        </c:ser>
        <c:ser>
          <c:idx val="1"/>
          <c:order val="1"/>
          <c:tx>
            <c:strRef>
              <c:f>集計!$D$1</c:f>
              <c:strCache>
                <c:ptCount val="1"/>
              </c:strCache>
            </c:strRef>
          </c:tx>
          <c:spPr>
            <a:solidFill>
              <a:schemeClr val="accent2"/>
            </a:solidFill>
            <a:ln>
              <a:solidFill>
                <a:schemeClr val="tx1"/>
              </a:solid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集計!$D$2:$D$61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1-C2F0-48D2-9A56-18A78AE59821}"/>
            </c:ext>
          </c:extLst>
        </c:ser>
        <c:ser>
          <c:idx val="2"/>
          <c:order val="2"/>
          <c:tx>
            <c:strRef>
              <c:f>集計!$E$1</c:f>
              <c:strCache>
                <c:ptCount val="1"/>
              </c:strCache>
            </c:strRef>
          </c:tx>
          <c:spPr>
            <a:solidFill>
              <a:schemeClr val="accent3"/>
            </a:solidFill>
            <a:ln>
              <a:solidFill>
                <a:schemeClr val="tx1"/>
              </a:solid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集計!$E$2:$E$61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2-C2F0-48D2-9A56-18A78AE59821}"/>
            </c:ext>
          </c:extLst>
        </c:ser>
        <c:ser>
          <c:idx val="3"/>
          <c:order val="3"/>
          <c:tx>
            <c:strRef>
              <c:f>集計!$F$1</c:f>
              <c:strCache>
                <c:ptCount val="1"/>
              </c:strCache>
            </c:strRef>
          </c:tx>
          <c:spPr>
            <a:solidFill>
              <a:schemeClr val="accent4"/>
            </a:solidFill>
            <a:ln>
              <a:solidFill>
                <a:schemeClr val="tx1"/>
              </a:solid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集計!$F$2:$F$61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3-C2F0-48D2-9A56-18A78AE59821}"/>
            </c:ext>
          </c:extLst>
        </c:ser>
        <c:ser>
          <c:idx val="4"/>
          <c:order val="4"/>
          <c:tx>
            <c:strRef>
              <c:f>集計!$G$1</c:f>
              <c:strCache>
                <c:ptCount val="1"/>
              </c:strCache>
            </c:strRef>
          </c:tx>
          <c:spPr>
            <a:solidFill>
              <a:schemeClr val="accent5"/>
            </a:solidFill>
            <a:ln>
              <a:solidFill>
                <a:schemeClr val="tx1"/>
              </a:solid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集計!$G$2:$G$61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4-C2F0-48D2-9A56-18A78AE59821}"/>
            </c:ext>
          </c:extLst>
        </c:ser>
        <c:ser>
          <c:idx val="5"/>
          <c:order val="5"/>
          <c:tx>
            <c:strRef>
              <c:f>集計!$H$1</c:f>
              <c:strCache>
                <c:ptCount val="1"/>
              </c:strCache>
            </c:strRef>
          </c:tx>
          <c:spPr>
            <a:solidFill>
              <a:schemeClr val="accent6"/>
            </a:solidFill>
            <a:ln>
              <a:solidFill>
                <a:schemeClr val="tx1"/>
              </a:solid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集計!$H$2:$H$61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5-C2F0-48D2-9A56-18A78AE59821}"/>
            </c:ext>
          </c:extLst>
        </c:ser>
        <c:ser>
          <c:idx val="6"/>
          <c:order val="6"/>
          <c:tx>
            <c:strRef>
              <c:f>集計!$I$1</c:f>
              <c:strCache>
                <c:ptCount val="1"/>
              </c:strCache>
            </c:strRef>
          </c:tx>
          <c:spPr>
            <a:solidFill>
              <a:schemeClr val="accent1">
                <a:lumMod val="60000"/>
              </a:schemeClr>
            </a:solidFill>
            <a:ln>
              <a:solidFill>
                <a:schemeClr val="tx1"/>
              </a:solid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集計!$I$2:$I$61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6-C2F0-48D2-9A56-18A78AE59821}"/>
            </c:ext>
          </c:extLst>
        </c:ser>
        <c:ser>
          <c:idx val="7"/>
          <c:order val="7"/>
          <c:tx>
            <c:strRef>
              <c:f>集計!$J$1</c:f>
              <c:strCache>
                <c:ptCount val="1"/>
              </c:strCache>
            </c:strRef>
          </c:tx>
          <c:spPr>
            <a:solidFill>
              <a:schemeClr val="accent2">
                <a:lumMod val="60000"/>
              </a:schemeClr>
            </a:solidFill>
            <a:ln>
              <a:solidFill>
                <a:schemeClr val="tx1"/>
              </a:solid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集計!$J$2:$J$61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7-C2F0-48D2-9A56-18A78AE59821}"/>
            </c:ext>
          </c:extLst>
        </c:ser>
        <c:ser>
          <c:idx val="8"/>
          <c:order val="8"/>
          <c:tx>
            <c:strRef>
              <c:f>集計!$K$1</c:f>
              <c:strCache>
                <c:ptCount val="1"/>
              </c:strCache>
            </c:strRef>
          </c:tx>
          <c:spPr>
            <a:solidFill>
              <a:schemeClr val="accent3">
                <a:lumMod val="60000"/>
              </a:schemeClr>
            </a:solidFill>
            <a:ln>
              <a:solidFill>
                <a:schemeClr val="tx1"/>
              </a:solid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集計!$K$2:$K$61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8-C2F0-48D2-9A56-18A78AE59821}"/>
            </c:ext>
          </c:extLst>
        </c:ser>
        <c:ser>
          <c:idx val="9"/>
          <c:order val="9"/>
          <c:tx>
            <c:strRef>
              <c:f>集計!$L$1</c:f>
              <c:strCache>
                <c:ptCount val="1"/>
              </c:strCache>
            </c:strRef>
          </c:tx>
          <c:spPr>
            <a:solidFill>
              <a:schemeClr val="accent4">
                <a:lumMod val="60000"/>
              </a:schemeClr>
            </a:solidFill>
            <a:ln>
              <a:solidFill>
                <a:schemeClr val="tx1"/>
              </a:solid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集計!$L$2:$L$61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9-C2F0-48D2-9A56-18A78AE59821}"/>
            </c:ext>
          </c:extLst>
        </c:ser>
        <c:ser>
          <c:idx val="10"/>
          <c:order val="10"/>
          <c:tx>
            <c:strRef>
              <c:f>集計!$M$1</c:f>
              <c:strCache>
                <c:ptCount val="1"/>
              </c:strCache>
            </c:strRef>
          </c:tx>
          <c:spPr>
            <a:solidFill>
              <a:schemeClr val="accent5">
                <a:lumMod val="60000"/>
              </a:schemeClr>
            </a:solidFill>
            <a:ln>
              <a:solidFill>
                <a:schemeClr val="tx1"/>
              </a:solid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集計!$M$2:$M$61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0-8320-4A49-BBBF-9FB42427870F}"/>
            </c:ext>
          </c:extLst>
        </c:ser>
        <c:ser>
          <c:idx val="11"/>
          <c:order val="11"/>
          <c:tx>
            <c:strRef>
              <c:f>集計!$N$1</c:f>
              <c:strCache>
                <c:ptCount val="1"/>
              </c:strCache>
            </c:strRef>
          </c:tx>
          <c:spPr>
            <a:solidFill>
              <a:schemeClr val="accent6">
                <a:lumMod val="60000"/>
              </a:schemeClr>
            </a:solidFill>
            <a:ln>
              <a:solidFill>
                <a:schemeClr val="tx1"/>
              </a:solid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集計!$N$2:$N$61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1-8320-4A49-BBBF-9FB42427870F}"/>
            </c:ext>
          </c:extLst>
        </c:ser>
        <c:ser>
          <c:idx val="12"/>
          <c:order val="12"/>
          <c:tx>
            <c:strRef>
              <c:f>集計!$O$1</c:f>
              <c:strCache>
                <c:ptCount val="1"/>
              </c:strCache>
            </c:strRef>
          </c:tx>
          <c:spPr>
            <a:solidFill>
              <a:schemeClr val="accent1">
                <a:lumMod val="80000"/>
                <a:lumOff val="20000"/>
              </a:schemeClr>
            </a:solidFill>
            <a:ln>
              <a:solidFill>
                <a:schemeClr val="tx1"/>
              </a:solid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集計!$O$2:$O$61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2-8320-4A49-BBBF-9FB42427870F}"/>
            </c:ext>
          </c:extLst>
        </c:ser>
        <c:ser>
          <c:idx val="13"/>
          <c:order val="13"/>
          <c:tx>
            <c:strRef>
              <c:f>集計!$P$1</c:f>
              <c:strCache>
                <c:ptCount val="1"/>
              </c:strCache>
            </c:strRef>
          </c:tx>
          <c:spPr>
            <a:solidFill>
              <a:schemeClr val="accent2">
                <a:lumMod val="80000"/>
                <a:lumOff val="20000"/>
              </a:schemeClr>
            </a:solidFill>
            <a:ln>
              <a:solidFill>
                <a:schemeClr val="tx1"/>
              </a:solid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集計!$P$2:$P$61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3-8320-4A49-BBBF-9FB42427870F}"/>
            </c:ext>
          </c:extLst>
        </c:ser>
        <c:ser>
          <c:idx val="14"/>
          <c:order val="14"/>
          <c:tx>
            <c:strRef>
              <c:f>集計!$Q$1</c:f>
              <c:strCache>
                <c:ptCount val="1"/>
              </c:strCache>
            </c:strRef>
          </c:tx>
          <c:spPr>
            <a:solidFill>
              <a:schemeClr val="accent3">
                <a:lumMod val="80000"/>
                <a:lumOff val="20000"/>
              </a:schemeClr>
            </a:solidFill>
            <a:ln>
              <a:solidFill>
                <a:schemeClr val="tx1"/>
              </a:solid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集計!$Q$2:$Q$61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4-8320-4A49-BBBF-9FB42427870F}"/>
            </c:ext>
          </c:extLst>
        </c:ser>
        <c:ser>
          <c:idx val="15"/>
          <c:order val="15"/>
          <c:tx>
            <c:strRef>
              <c:f>集計!$R$1</c:f>
              <c:strCache>
                <c:ptCount val="1"/>
              </c:strCache>
            </c:strRef>
          </c:tx>
          <c:spPr>
            <a:solidFill>
              <a:schemeClr val="accent4">
                <a:lumMod val="80000"/>
                <a:lumOff val="20000"/>
              </a:schemeClr>
            </a:solidFill>
            <a:ln>
              <a:solidFill>
                <a:schemeClr val="tx1"/>
              </a:solid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集計!$R$2:$R$61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5-8320-4A49-BBBF-9FB42427870F}"/>
            </c:ext>
          </c:extLst>
        </c:ser>
        <c:dLbls>
          <c:showLegendKey val="0"/>
          <c:showVal val="0"/>
          <c:showCatName val="0"/>
          <c:showSerName val="0"/>
          <c:showPercent val="0"/>
          <c:showBubbleSize val="0"/>
        </c:dLbls>
        <c:gapWidth val="0"/>
        <c:overlap val="100"/>
        <c:axId val="1683985648"/>
        <c:axId val="1683973168"/>
      </c:barChart>
      <c:catAx>
        <c:axId val="16839856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683973168"/>
        <c:crosses val="autoZero"/>
        <c:auto val="1"/>
        <c:lblAlgn val="ctr"/>
        <c:lblOffset val="100"/>
        <c:noMultiLvlLbl val="0"/>
      </c:catAx>
      <c:valAx>
        <c:axId val="168397316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683985648"/>
        <c:crosses val="autoZero"/>
        <c:crossBetween val="between"/>
        <c:majorUnit val="1"/>
      </c:valAx>
      <c:spPr>
        <a:noFill/>
        <a:ln>
          <a:noFill/>
        </a:ln>
        <a:effectLst/>
      </c:spPr>
    </c:plotArea>
    <c:legend>
      <c:legendPos val="b"/>
      <c:layout>
        <c:manualLayout>
          <c:xMode val="edge"/>
          <c:yMode val="edge"/>
          <c:x val="2.7892033297817965E-2"/>
          <c:y val="0.96928483637430518"/>
          <c:w val="0.94128230670836111"/>
          <c:h val="2.2658768862351422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日付患者発生状況（エピカーブ）</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3.6282950979807951E-2"/>
          <c:y val="1.3637541117416189E-2"/>
          <c:w val="0.92992203800161499"/>
          <c:h val="0.66149806693157764"/>
        </c:manualLayout>
      </c:layout>
      <c:barChart>
        <c:barDir val="col"/>
        <c:grouping val="clustered"/>
        <c:varyColors val="0"/>
        <c:ser>
          <c:idx val="0"/>
          <c:order val="0"/>
          <c:tx>
            <c:strRef>
              <c:f>集計!$C$1</c:f>
              <c:strCache>
                <c:ptCount val="1"/>
              </c:strCache>
            </c:strRef>
          </c:tx>
          <c:spPr>
            <a:solidFill>
              <a:schemeClr val="accent1"/>
            </a:solidFill>
            <a:ln>
              <a:no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集計!$C$2:$C$61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0-1E07-49D8-AAB7-E0D5D63D4D10}"/>
            </c:ext>
          </c:extLst>
        </c:ser>
        <c:ser>
          <c:idx val="1"/>
          <c:order val="1"/>
          <c:tx>
            <c:strRef>
              <c:f>集計!$D$1</c:f>
              <c:strCache>
                <c:ptCount val="1"/>
              </c:strCache>
            </c:strRef>
          </c:tx>
          <c:spPr>
            <a:solidFill>
              <a:schemeClr val="accent2"/>
            </a:solidFill>
            <a:ln>
              <a:no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集計!$D$2:$D$61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1-1E07-49D8-AAB7-E0D5D63D4D10}"/>
            </c:ext>
          </c:extLst>
        </c:ser>
        <c:ser>
          <c:idx val="2"/>
          <c:order val="2"/>
          <c:tx>
            <c:strRef>
              <c:f>集計!$E$1</c:f>
              <c:strCache>
                <c:ptCount val="1"/>
              </c:strCache>
            </c:strRef>
          </c:tx>
          <c:spPr>
            <a:solidFill>
              <a:schemeClr val="accent3"/>
            </a:solidFill>
            <a:ln>
              <a:no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集計!$E$2:$E$61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2-1E07-49D8-AAB7-E0D5D63D4D10}"/>
            </c:ext>
          </c:extLst>
        </c:ser>
        <c:ser>
          <c:idx val="3"/>
          <c:order val="3"/>
          <c:tx>
            <c:strRef>
              <c:f>集計!$F$1</c:f>
              <c:strCache>
                <c:ptCount val="1"/>
              </c:strCache>
            </c:strRef>
          </c:tx>
          <c:spPr>
            <a:solidFill>
              <a:schemeClr val="accent4"/>
            </a:solidFill>
            <a:ln>
              <a:no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集計!$F$2:$F$61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3-1E07-49D8-AAB7-E0D5D63D4D10}"/>
            </c:ext>
          </c:extLst>
        </c:ser>
        <c:ser>
          <c:idx val="4"/>
          <c:order val="4"/>
          <c:tx>
            <c:strRef>
              <c:f>集計!$G$1</c:f>
              <c:strCache>
                <c:ptCount val="1"/>
              </c:strCache>
            </c:strRef>
          </c:tx>
          <c:spPr>
            <a:solidFill>
              <a:schemeClr val="accent5"/>
            </a:solidFill>
            <a:ln>
              <a:no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集計!$G$2:$G$61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4-1E07-49D8-AAB7-E0D5D63D4D10}"/>
            </c:ext>
          </c:extLst>
        </c:ser>
        <c:ser>
          <c:idx val="5"/>
          <c:order val="5"/>
          <c:tx>
            <c:strRef>
              <c:f>集計!$H$1</c:f>
              <c:strCache>
                <c:ptCount val="1"/>
              </c:strCache>
            </c:strRef>
          </c:tx>
          <c:spPr>
            <a:solidFill>
              <a:schemeClr val="accent6"/>
            </a:solidFill>
            <a:ln>
              <a:no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集計!$H$2:$H$61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5-1E07-49D8-AAB7-E0D5D63D4D10}"/>
            </c:ext>
          </c:extLst>
        </c:ser>
        <c:ser>
          <c:idx val="6"/>
          <c:order val="6"/>
          <c:tx>
            <c:strRef>
              <c:f>集計!$I$1</c:f>
              <c:strCache>
                <c:ptCount val="1"/>
              </c:strCache>
            </c:strRef>
          </c:tx>
          <c:spPr>
            <a:solidFill>
              <a:schemeClr val="accent1">
                <a:lumMod val="60000"/>
              </a:schemeClr>
            </a:solidFill>
            <a:ln>
              <a:no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集計!$I$2:$I$61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6-1E07-49D8-AAB7-E0D5D63D4D10}"/>
            </c:ext>
          </c:extLst>
        </c:ser>
        <c:ser>
          <c:idx val="7"/>
          <c:order val="7"/>
          <c:tx>
            <c:strRef>
              <c:f>集計!$J$1</c:f>
              <c:strCache>
                <c:ptCount val="1"/>
              </c:strCache>
            </c:strRef>
          </c:tx>
          <c:spPr>
            <a:solidFill>
              <a:schemeClr val="accent2">
                <a:lumMod val="60000"/>
              </a:schemeClr>
            </a:solidFill>
            <a:ln>
              <a:no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集計!$J$2:$J$61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7-1E07-49D8-AAB7-E0D5D63D4D10}"/>
            </c:ext>
          </c:extLst>
        </c:ser>
        <c:ser>
          <c:idx val="8"/>
          <c:order val="8"/>
          <c:tx>
            <c:strRef>
              <c:f>集計!$K$1</c:f>
              <c:strCache>
                <c:ptCount val="1"/>
              </c:strCache>
            </c:strRef>
          </c:tx>
          <c:spPr>
            <a:solidFill>
              <a:schemeClr val="accent3">
                <a:lumMod val="60000"/>
              </a:schemeClr>
            </a:solidFill>
            <a:ln>
              <a:no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集計!$K$2:$K$61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8-1E07-49D8-AAB7-E0D5D63D4D10}"/>
            </c:ext>
          </c:extLst>
        </c:ser>
        <c:ser>
          <c:idx val="9"/>
          <c:order val="9"/>
          <c:tx>
            <c:strRef>
              <c:f>集計!$L$1</c:f>
              <c:strCache>
                <c:ptCount val="1"/>
              </c:strCache>
            </c:strRef>
          </c:tx>
          <c:spPr>
            <a:solidFill>
              <a:schemeClr val="accent4">
                <a:lumMod val="60000"/>
              </a:schemeClr>
            </a:solidFill>
            <a:ln>
              <a:no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集計!$L$2:$L$61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9-1E07-49D8-AAB7-E0D5D63D4D10}"/>
            </c:ext>
          </c:extLst>
        </c:ser>
        <c:ser>
          <c:idx val="10"/>
          <c:order val="10"/>
          <c:tx>
            <c:strRef>
              <c:f>集計!$M$1</c:f>
              <c:strCache>
                <c:ptCount val="1"/>
              </c:strCache>
            </c:strRef>
          </c:tx>
          <c:spPr>
            <a:solidFill>
              <a:schemeClr val="accent5">
                <a:lumMod val="60000"/>
              </a:schemeClr>
            </a:solidFill>
            <a:ln>
              <a:no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集計!$M$2:$M$61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1-69D5-47BF-A67C-61743972C7ED}"/>
            </c:ext>
          </c:extLst>
        </c:ser>
        <c:ser>
          <c:idx val="11"/>
          <c:order val="11"/>
          <c:tx>
            <c:strRef>
              <c:f>集計!$N$1</c:f>
              <c:strCache>
                <c:ptCount val="1"/>
              </c:strCache>
            </c:strRef>
          </c:tx>
          <c:spPr>
            <a:solidFill>
              <a:schemeClr val="accent6">
                <a:lumMod val="60000"/>
              </a:schemeClr>
            </a:solidFill>
            <a:ln>
              <a:no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集計!$N$2:$N$61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2-69D5-47BF-A67C-61743972C7ED}"/>
            </c:ext>
          </c:extLst>
        </c:ser>
        <c:ser>
          <c:idx val="12"/>
          <c:order val="12"/>
          <c:tx>
            <c:strRef>
              <c:f>集計!$O$1</c:f>
              <c:strCache>
                <c:ptCount val="1"/>
              </c:strCache>
            </c:strRef>
          </c:tx>
          <c:spPr>
            <a:solidFill>
              <a:schemeClr val="accent1">
                <a:lumMod val="80000"/>
                <a:lumOff val="20000"/>
              </a:schemeClr>
            </a:solidFill>
            <a:ln>
              <a:no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集計!$O$2:$O$61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3-69D5-47BF-A67C-61743972C7ED}"/>
            </c:ext>
          </c:extLst>
        </c:ser>
        <c:ser>
          <c:idx val="13"/>
          <c:order val="13"/>
          <c:tx>
            <c:strRef>
              <c:f>集計!$P$1</c:f>
              <c:strCache>
                <c:ptCount val="1"/>
              </c:strCache>
            </c:strRef>
          </c:tx>
          <c:spPr>
            <a:solidFill>
              <a:schemeClr val="accent2">
                <a:lumMod val="80000"/>
                <a:lumOff val="20000"/>
              </a:schemeClr>
            </a:solidFill>
            <a:ln>
              <a:no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集計!$P$2:$P$61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4-69D5-47BF-A67C-61743972C7ED}"/>
            </c:ext>
          </c:extLst>
        </c:ser>
        <c:ser>
          <c:idx val="14"/>
          <c:order val="14"/>
          <c:tx>
            <c:strRef>
              <c:f>集計!$Q$1</c:f>
              <c:strCache>
                <c:ptCount val="1"/>
              </c:strCache>
            </c:strRef>
          </c:tx>
          <c:spPr>
            <a:solidFill>
              <a:schemeClr val="accent3">
                <a:lumMod val="80000"/>
                <a:lumOff val="20000"/>
              </a:schemeClr>
            </a:solidFill>
            <a:ln>
              <a:no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集計!$Q$2:$Q$61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5-69D5-47BF-A67C-61743972C7ED}"/>
            </c:ext>
          </c:extLst>
        </c:ser>
        <c:ser>
          <c:idx val="15"/>
          <c:order val="15"/>
          <c:tx>
            <c:strRef>
              <c:f>集計!$R$1</c:f>
              <c:strCache>
                <c:ptCount val="1"/>
              </c:strCache>
            </c:strRef>
          </c:tx>
          <c:spPr>
            <a:solidFill>
              <a:schemeClr val="accent4">
                <a:lumMod val="80000"/>
                <a:lumOff val="20000"/>
              </a:schemeClr>
            </a:solidFill>
            <a:ln>
              <a:no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集計!$R$2:$R$61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0-D483-44F8-8F4D-6F265DBA0DED}"/>
            </c:ext>
          </c:extLst>
        </c:ser>
        <c:dLbls>
          <c:showLegendKey val="0"/>
          <c:showVal val="0"/>
          <c:showCatName val="0"/>
          <c:showSerName val="0"/>
          <c:showPercent val="0"/>
          <c:showBubbleSize val="0"/>
        </c:dLbls>
        <c:gapWidth val="219"/>
        <c:overlap val="-27"/>
        <c:axId val="1683985648"/>
        <c:axId val="1683973168"/>
      </c:barChart>
      <c:catAx>
        <c:axId val="16839856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683973168"/>
        <c:crosses val="autoZero"/>
        <c:auto val="1"/>
        <c:lblAlgn val="ctr"/>
        <c:lblOffset val="100"/>
        <c:noMultiLvlLbl val="0"/>
      </c:catAx>
      <c:valAx>
        <c:axId val="168397316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683985648"/>
        <c:crosses val="autoZero"/>
        <c:crossBetween val="between"/>
        <c:majorUnit val="1"/>
        <c:minorUnit val="1"/>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日付別患者発生状況</a:t>
            </a:r>
            <a:r>
              <a:rPr lang="en-US" altLang="ja-JP"/>
              <a:t>(</a:t>
            </a:r>
            <a:r>
              <a:rPr lang="ja-JP" altLang="en-US"/>
              <a:t>エピカーブ</a:t>
            </a:r>
            <a:r>
              <a:rPr lang="en-US" altLang="ja-JP"/>
              <a: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5.8247594050743659E-2"/>
          <c:y val="0.18717592592592591"/>
          <c:w val="0.90286351706036749"/>
          <c:h val="0.48346274424030328"/>
        </c:manualLayout>
      </c:layout>
      <c:barChart>
        <c:barDir val="col"/>
        <c:grouping val="stacked"/>
        <c:varyColors val="0"/>
        <c:ser>
          <c:idx val="0"/>
          <c:order val="0"/>
          <c:tx>
            <c:strRef>
              <c:f>'補足用(ご自由にお使いください)'!$D$6</c:f>
              <c:strCache>
                <c:ptCount val="1"/>
                <c:pt idx="0">
                  <c:v>0</c:v>
                </c:pt>
              </c:strCache>
            </c:strRef>
          </c:tx>
          <c:spPr>
            <a:solidFill>
              <a:schemeClr val="accent1"/>
            </a:solidFill>
            <a:ln>
              <a:noFill/>
            </a:ln>
            <a:effectLst/>
          </c:spPr>
          <c:invertIfNegative val="0"/>
          <c:cat>
            <c:numRef>
              <c:f>'補足用(ご自由にお使いください)'!$C$7:$C$32</c:f>
              <c:numCache>
                <c:formatCode>m/d;@</c:formatCode>
                <c:ptCount val="26"/>
              </c:numCache>
            </c:numRef>
          </c:cat>
          <c:val>
            <c:numRef>
              <c:f>'補足用(ご自由にお使いください)'!$D$7:$D$32</c:f>
              <c:numCache>
                <c:formatCode>General</c:formatCode>
                <c:ptCount val="26"/>
              </c:numCache>
            </c:numRef>
          </c:val>
          <c:extLst>
            <c:ext xmlns:c16="http://schemas.microsoft.com/office/drawing/2014/chart" uri="{C3380CC4-5D6E-409C-BE32-E72D297353CC}">
              <c16:uniqueId val="{00000000-E1DF-4C3D-9501-D872DFC893F8}"/>
            </c:ext>
          </c:extLst>
        </c:ser>
        <c:ser>
          <c:idx val="1"/>
          <c:order val="1"/>
          <c:tx>
            <c:strRef>
              <c:f>'補足用(ご自由にお使いください)'!$E$6</c:f>
              <c:strCache>
                <c:ptCount val="1"/>
                <c:pt idx="0">
                  <c:v>0</c:v>
                </c:pt>
              </c:strCache>
            </c:strRef>
          </c:tx>
          <c:spPr>
            <a:solidFill>
              <a:schemeClr val="accent2"/>
            </a:solidFill>
            <a:ln>
              <a:noFill/>
            </a:ln>
            <a:effectLst/>
          </c:spPr>
          <c:invertIfNegative val="0"/>
          <c:cat>
            <c:numRef>
              <c:f>'補足用(ご自由にお使いください)'!$C$7:$C$32</c:f>
              <c:numCache>
                <c:formatCode>m/d;@</c:formatCode>
                <c:ptCount val="26"/>
              </c:numCache>
            </c:numRef>
          </c:cat>
          <c:val>
            <c:numRef>
              <c:f>'補足用(ご自由にお使いください)'!$E$7:$E$32</c:f>
              <c:numCache>
                <c:formatCode>General</c:formatCode>
                <c:ptCount val="26"/>
              </c:numCache>
            </c:numRef>
          </c:val>
          <c:extLst>
            <c:ext xmlns:c16="http://schemas.microsoft.com/office/drawing/2014/chart" uri="{C3380CC4-5D6E-409C-BE32-E72D297353CC}">
              <c16:uniqueId val="{00000001-E1DF-4C3D-9501-D872DFC893F8}"/>
            </c:ext>
          </c:extLst>
        </c:ser>
        <c:ser>
          <c:idx val="2"/>
          <c:order val="2"/>
          <c:tx>
            <c:strRef>
              <c:f>'補足用(ご自由にお使いください)'!$F$6</c:f>
              <c:strCache>
                <c:ptCount val="1"/>
                <c:pt idx="0">
                  <c:v>0</c:v>
                </c:pt>
              </c:strCache>
            </c:strRef>
          </c:tx>
          <c:spPr>
            <a:solidFill>
              <a:schemeClr val="accent3"/>
            </a:solidFill>
            <a:ln>
              <a:noFill/>
            </a:ln>
            <a:effectLst/>
          </c:spPr>
          <c:invertIfNegative val="0"/>
          <c:cat>
            <c:numRef>
              <c:f>'補足用(ご自由にお使いください)'!$C$7:$C$32</c:f>
              <c:numCache>
                <c:formatCode>m/d;@</c:formatCode>
                <c:ptCount val="26"/>
              </c:numCache>
            </c:numRef>
          </c:cat>
          <c:val>
            <c:numRef>
              <c:f>'補足用(ご自由にお使いください)'!$F$7:$F$32</c:f>
              <c:numCache>
                <c:formatCode>General</c:formatCode>
                <c:ptCount val="26"/>
              </c:numCache>
            </c:numRef>
          </c:val>
          <c:extLst>
            <c:ext xmlns:c16="http://schemas.microsoft.com/office/drawing/2014/chart" uri="{C3380CC4-5D6E-409C-BE32-E72D297353CC}">
              <c16:uniqueId val="{00000002-E1DF-4C3D-9501-D872DFC893F8}"/>
            </c:ext>
          </c:extLst>
        </c:ser>
        <c:ser>
          <c:idx val="3"/>
          <c:order val="3"/>
          <c:tx>
            <c:strRef>
              <c:f>'補足用(ご自由にお使いください)'!$G$6</c:f>
              <c:strCache>
                <c:ptCount val="1"/>
                <c:pt idx="0">
                  <c:v>0</c:v>
                </c:pt>
              </c:strCache>
            </c:strRef>
          </c:tx>
          <c:spPr>
            <a:solidFill>
              <a:schemeClr val="accent4"/>
            </a:solidFill>
            <a:ln>
              <a:noFill/>
            </a:ln>
            <a:effectLst/>
          </c:spPr>
          <c:invertIfNegative val="0"/>
          <c:cat>
            <c:numRef>
              <c:f>'補足用(ご自由にお使いください)'!$C$7:$C$32</c:f>
              <c:numCache>
                <c:formatCode>m/d;@</c:formatCode>
                <c:ptCount val="26"/>
              </c:numCache>
            </c:numRef>
          </c:cat>
          <c:val>
            <c:numRef>
              <c:f>'補足用(ご自由にお使いください)'!$G$7:$G$32</c:f>
              <c:numCache>
                <c:formatCode>General</c:formatCode>
                <c:ptCount val="26"/>
              </c:numCache>
            </c:numRef>
          </c:val>
          <c:extLst>
            <c:ext xmlns:c16="http://schemas.microsoft.com/office/drawing/2014/chart" uri="{C3380CC4-5D6E-409C-BE32-E72D297353CC}">
              <c16:uniqueId val="{00000003-E1DF-4C3D-9501-D872DFC893F8}"/>
            </c:ext>
          </c:extLst>
        </c:ser>
        <c:ser>
          <c:idx val="4"/>
          <c:order val="4"/>
          <c:tx>
            <c:strRef>
              <c:f>'補足用(ご自由にお使いください)'!$H$6</c:f>
              <c:strCache>
                <c:ptCount val="1"/>
                <c:pt idx="0">
                  <c:v>0</c:v>
                </c:pt>
              </c:strCache>
            </c:strRef>
          </c:tx>
          <c:spPr>
            <a:solidFill>
              <a:schemeClr val="accent5"/>
            </a:solidFill>
            <a:ln>
              <a:noFill/>
            </a:ln>
            <a:effectLst/>
          </c:spPr>
          <c:invertIfNegative val="0"/>
          <c:cat>
            <c:numRef>
              <c:f>'補足用(ご自由にお使いください)'!$C$7:$C$32</c:f>
              <c:numCache>
                <c:formatCode>m/d;@</c:formatCode>
                <c:ptCount val="26"/>
              </c:numCache>
            </c:numRef>
          </c:cat>
          <c:val>
            <c:numRef>
              <c:f>'補足用(ご自由にお使いください)'!$H$7:$H$32</c:f>
              <c:numCache>
                <c:formatCode>General</c:formatCode>
                <c:ptCount val="26"/>
              </c:numCache>
            </c:numRef>
          </c:val>
          <c:extLst>
            <c:ext xmlns:c16="http://schemas.microsoft.com/office/drawing/2014/chart" uri="{C3380CC4-5D6E-409C-BE32-E72D297353CC}">
              <c16:uniqueId val="{00000004-E1DF-4C3D-9501-D872DFC893F8}"/>
            </c:ext>
          </c:extLst>
        </c:ser>
        <c:ser>
          <c:idx val="5"/>
          <c:order val="5"/>
          <c:tx>
            <c:strRef>
              <c:f>'補足用(ご自由にお使いください)'!$I$6</c:f>
              <c:strCache>
                <c:ptCount val="1"/>
                <c:pt idx="0">
                  <c:v>0</c:v>
                </c:pt>
              </c:strCache>
            </c:strRef>
          </c:tx>
          <c:spPr>
            <a:solidFill>
              <a:schemeClr val="accent6"/>
            </a:solidFill>
            <a:ln>
              <a:noFill/>
            </a:ln>
            <a:effectLst/>
          </c:spPr>
          <c:invertIfNegative val="0"/>
          <c:cat>
            <c:numRef>
              <c:f>'補足用(ご自由にお使いください)'!$C$7:$C$32</c:f>
              <c:numCache>
                <c:formatCode>m/d;@</c:formatCode>
                <c:ptCount val="26"/>
              </c:numCache>
            </c:numRef>
          </c:cat>
          <c:val>
            <c:numRef>
              <c:f>'補足用(ご自由にお使いください)'!$I$7:$I$32</c:f>
              <c:numCache>
                <c:formatCode>General</c:formatCode>
                <c:ptCount val="26"/>
              </c:numCache>
            </c:numRef>
          </c:val>
          <c:extLst>
            <c:ext xmlns:c16="http://schemas.microsoft.com/office/drawing/2014/chart" uri="{C3380CC4-5D6E-409C-BE32-E72D297353CC}">
              <c16:uniqueId val="{00000005-E1DF-4C3D-9501-D872DFC893F8}"/>
            </c:ext>
          </c:extLst>
        </c:ser>
        <c:ser>
          <c:idx val="6"/>
          <c:order val="6"/>
          <c:tx>
            <c:strRef>
              <c:f>'補足用(ご自由にお使いください)'!$J$6</c:f>
              <c:strCache>
                <c:ptCount val="1"/>
                <c:pt idx="0">
                  <c:v>0</c:v>
                </c:pt>
              </c:strCache>
            </c:strRef>
          </c:tx>
          <c:spPr>
            <a:solidFill>
              <a:schemeClr val="accent1">
                <a:lumMod val="60000"/>
              </a:schemeClr>
            </a:solidFill>
            <a:ln>
              <a:noFill/>
            </a:ln>
            <a:effectLst/>
          </c:spPr>
          <c:invertIfNegative val="0"/>
          <c:cat>
            <c:numRef>
              <c:f>'補足用(ご自由にお使いください)'!$C$7:$C$32</c:f>
              <c:numCache>
                <c:formatCode>m/d;@</c:formatCode>
                <c:ptCount val="26"/>
              </c:numCache>
            </c:numRef>
          </c:cat>
          <c:val>
            <c:numRef>
              <c:f>'補足用(ご自由にお使いください)'!$J$7:$J$32</c:f>
              <c:numCache>
                <c:formatCode>General</c:formatCode>
                <c:ptCount val="26"/>
              </c:numCache>
            </c:numRef>
          </c:val>
          <c:extLst>
            <c:ext xmlns:c16="http://schemas.microsoft.com/office/drawing/2014/chart" uri="{C3380CC4-5D6E-409C-BE32-E72D297353CC}">
              <c16:uniqueId val="{00000006-E1DF-4C3D-9501-D872DFC893F8}"/>
            </c:ext>
          </c:extLst>
        </c:ser>
        <c:ser>
          <c:idx val="7"/>
          <c:order val="7"/>
          <c:tx>
            <c:strRef>
              <c:f>'補足用(ご自由にお使いください)'!$K$6</c:f>
              <c:strCache>
                <c:ptCount val="1"/>
                <c:pt idx="0">
                  <c:v>0</c:v>
                </c:pt>
              </c:strCache>
            </c:strRef>
          </c:tx>
          <c:spPr>
            <a:solidFill>
              <a:schemeClr val="accent2">
                <a:lumMod val="60000"/>
              </a:schemeClr>
            </a:solidFill>
            <a:ln>
              <a:noFill/>
            </a:ln>
            <a:effectLst/>
          </c:spPr>
          <c:invertIfNegative val="0"/>
          <c:cat>
            <c:numRef>
              <c:f>'補足用(ご自由にお使いください)'!$C$7:$C$32</c:f>
              <c:numCache>
                <c:formatCode>m/d;@</c:formatCode>
                <c:ptCount val="26"/>
              </c:numCache>
            </c:numRef>
          </c:cat>
          <c:val>
            <c:numRef>
              <c:f>'補足用(ご自由にお使いください)'!$K$7:$K$32</c:f>
              <c:numCache>
                <c:formatCode>General</c:formatCode>
                <c:ptCount val="26"/>
              </c:numCache>
            </c:numRef>
          </c:val>
          <c:extLst>
            <c:ext xmlns:c16="http://schemas.microsoft.com/office/drawing/2014/chart" uri="{C3380CC4-5D6E-409C-BE32-E72D297353CC}">
              <c16:uniqueId val="{00000007-E1DF-4C3D-9501-D872DFC893F8}"/>
            </c:ext>
          </c:extLst>
        </c:ser>
        <c:dLbls>
          <c:showLegendKey val="0"/>
          <c:showVal val="0"/>
          <c:showCatName val="0"/>
          <c:showSerName val="0"/>
          <c:showPercent val="0"/>
          <c:showBubbleSize val="0"/>
        </c:dLbls>
        <c:gapWidth val="150"/>
        <c:overlap val="100"/>
        <c:axId val="782375888"/>
        <c:axId val="782385968"/>
      </c:barChart>
      <c:catAx>
        <c:axId val="782375888"/>
        <c:scaling>
          <c:orientation val="minMax"/>
        </c:scaling>
        <c:delete val="0"/>
        <c:axPos val="b"/>
        <c:numFmt formatCode="m/d;@"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82385968"/>
        <c:crosses val="autoZero"/>
        <c:auto val="1"/>
        <c:lblAlgn val="ctr"/>
        <c:lblOffset val="100"/>
        <c:noMultiLvlLbl val="1"/>
      </c:catAx>
      <c:valAx>
        <c:axId val="78238596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8237588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日付別患者発生状況</a:t>
            </a:r>
            <a:r>
              <a:rPr lang="en-US" altLang="ja-JP"/>
              <a:t>(</a:t>
            </a:r>
            <a:r>
              <a:rPr lang="ja-JP" altLang="en-US"/>
              <a:t>エピカーブ</a:t>
            </a:r>
            <a:r>
              <a:rPr lang="en-US" altLang="ja-JP"/>
              <a: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5.8247594050743659E-2"/>
          <c:y val="0.18717592592592591"/>
          <c:w val="0.90286351706036749"/>
          <c:h val="0.48346274424030328"/>
        </c:manualLayout>
      </c:layout>
      <c:barChart>
        <c:barDir val="col"/>
        <c:grouping val="stacked"/>
        <c:varyColors val="0"/>
        <c:ser>
          <c:idx val="0"/>
          <c:order val="0"/>
          <c:tx>
            <c:strRef>
              <c:f>'補足用(ご自由にお使いください)'!$D$6</c:f>
              <c:strCache>
                <c:ptCount val="1"/>
                <c:pt idx="0">
                  <c:v>0</c:v>
                </c:pt>
              </c:strCache>
            </c:strRef>
          </c:tx>
          <c:spPr>
            <a:solidFill>
              <a:schemeClr val="accent1"/>
            </a:solidFill>
            <a:ln>
              <a:solidFill>
                <a:schemeClr val="tx1"/>
              </a:solidFill>
            </a:ln>
            <a:effectLst/>
          </c:spPr>
          <c:invertIfNegative val="0"/>
          <c:cat>
            <c:numRef>
              <c:f>'補足用(ご自由にお使いください)'!$C$7:$C$32</c:f>
              <c:numCache>
                <c:formatCode>m/d;@</c:formatCode>
                <c:ptCount val="26"/>
              </c:numCache>
            </c:numRef>
          </c:cat>
          <c:val>
            <c:numRef>
              <c:f>'補足用(ご自由にお使いください)'!$D$7:$D$32</c:f>
              <c:numCache>
                <c:formatCode>General</c:formatCode>
                <c:ptCount val="26"/>
              </c:numCache>
            </c:numRef>
          </c:val>
          <c:extLst>
            <c:ext xmlns:c16="http://schemas.microsoft.com/office/drawing/2014/chart" uri="{C3380CC4-5D6E-409C-BE32-E72D297353CC}">
              <c16:uniqueId val="{00000000-A1A1-4A1A-B175-8C8CD9764A66}"/>
            </c:ext>
          </c:extLst>
        </c:ser>
        <c:ser>
          <c:idx val="1"/>
          <c:order val="1"/>
          <c:tx>
            <c:strRef>
              <c:f>'補足用(ご自由にお使いください)'!$E$6</c:f>
              <c:strCache>
                <c:ptCount val="1"/>
                <c:pt idx="0">
                  <c:v>0</c:v>
                </c:pt>
              </c:strCache>
            </c:strRef>
          </c:tx>
          <c:spPr>
            <a:solidFill>
              <a:schemeClr val="accent2"/>
            </a:solidFill>
            <a:ln>
              <a:solidFill>
                <a:schemeClr val="tx1"/>
              </a:solidFill>
            </a:ln>
            <a:effectLst/>
          </c:spPr>
          <c:invertIfNegative val="0"/>
          <c:cat>
            <c:numRef>
              <c:f>'補足用(ご自由にお使いください)'!$C$7:$C$32</c:f>
              <c:numCache>
                <c:formatCode>m/d;@</c:formatCode>
                <c:ptCount val="26"/>
              </c:numCache>
            </c:numRef>
          </c:cat>
          <c:val>
            <c:numRef>
              <c:f>'補足用(ご自由にお使いください)'!$E$7:$E$32</c:f>
              <c:numCache>
                <c:formatCode>General</c:formatCode>
                <c:ptCount val="26"/>
              </c:numCache>
            </c:numRef>
          </c:val>
          <c:extLst>
            <c:ext xmlns:c16="http://schemas.microsoft.com/office/drawing/2014/chart" uri="{C3380CC4-5D6E-409C-BE32-E72D297353CC}">
              <c16:uniqueId val="{00000001-A1A1-4A1A-B175-8C8CD9764A66}"/>
            </c:ext>
          </c:extLst>
        </c:ser>
        <c:ser>
          <c:idx val="2"/>
          <c:order val="2"/>
          <c:tx>
            <c:strRef>
              <c:f>'補足用(ご自由にお使いください)'!$F$6</c:f>
              <c:strCache>
                <c:ptCount val="1"/>
                <c:pt idx="0">
                  <c:v>0</c:v>
                </c:pt>
              </c:strCache>
            </c:strRef>
          </c:tx>
          <c:spPr>
            <a:solidFill>
              <a:schemeClr val="accent3"/>
            </a:solidFill>
            <a:ln>
              <a:solidFill>
                <a:schemeClr val="tx1"/>
              </a:solidFill>
            </a:ln>
            <a:effectLst/>
          </c:spPr>
          <c:invertIfNegative val="0"/>
          <c:cat>
            <c:numRef>
              <c:f>'補足用(ご自由にお使いください)'!$C$7:$C$32</c:f>
              <c:numCache>
                <c:formatCode>m/d;@</c:formatCode>
                <c:ptCount val="26"/>
              </c:numCache>
            </c:numRef>
          </c:cat>
          <c:val>
            <c:numRef>
              <c:f>'補足用(ご自由にお使いください)'!$F$7:$F$32</c:f>
              <c:numCache>
                <c:formatCode>General</c:formatCode>
                <c:ptCount val="26"/>
              </c:numCache>
            </c:numRef>
          </c:val>
          <c:extLst>
            <c:ext xmlns:c16="http://schemas.microsoft.com/office/drawing/2014/chart" uri="{C3380CC4-5D6E-409C-BE32-E72D297353CC}">
              <c16:uniqueId val="{00000002-A1A1-4A1A-B175-8C8CD9764A66}"/>
            </c:ext>
          </c:extLst>
        </c:ser>
        <c:ser>
          <c:idx val="3"/>
          <c:order val="3"/>
          <c:tx>
            <c:strRef>
              <c:f>'補足用(ご自由にお使いください)'!$G$6</c:f>
              <c:strCache>
                <c:ptCount val="1"/>
                <c:pt idx="0">
                  <c:v>0</c:v>
                </c:pt>
              </c:strCache>
            </c:strRef>
          </c:tx>
          <c:spPr>
            <a:solidFill>
              <a:schemeClr val="accent4"/>
            </a:solidFill>
            <a:ln>
              <a:solidFill>
                <a:schemeClr val="tx1"/>
              </a:solidFill>
            </a:ln>
            <a:effectLst/>
          </c:spPr>
          <c:invertIfNegative val="0"/>
          <c:cat>
            <c:numRef>
              <c:f>'補足用(ご自由にお使いください)'!$C$7:$C$32</c:f>
              <c:numCache>
                <c:formatCode>m/d;@</c:formatCode>
                <c:ptCount val="26"/>
              </c:numCache>
            </c:numRef>
          </c:cat>
          <c:val>
            <c:numRef>
              <c:f>'補足用(ご自由にお使いください)'!$G$7:$G$32</c:f>
              <c:numCache>
                <c:formatCode>General</c:formatCode>
                <c:ptCount val="26"/>
              </c:numCache>
            </c:numRef>
          </c:val>
          <c:extLst>
            <c:ext xmlns:c16="http://schemas.microsoft.com/office/drawing/2014/chart" uri="{C3380CC4-5D6E-409C-BE32-E72D297353CC}">
              <c16:uniqueId val="{00000003-A1A1-4A1A-B175-8C8CD9764A66}"/>
            </c:ext>
          </c:extLst>
        </c:ser>
        <c:ser>
          <c:idx val="4"/>
          <c:order val="4"/>
          <c:tx>
            <c:strRef>
              <c:f>'補足用(ご自由にお使いください)'!$H$6</c:f>
              <c:strCache>
                <c:ptCount val="1"/>
                <c:pt idx="0">
                  <c:v>0</c:v>
                </c:pt>
              </c:strCache>
            </c:strRef>
          </c:tx>
          <c:spPr>
            <a:solidFill>
              <a:schemeClr val="accent5"/>
            </a:solidFill>
            <a:ln>
              <a:solidFill>
                <a:schemeClr val="tx1"/>
              </a:solidFill>
            </a:ln>
            <a:effectLst/>
          </c:spPr>
          <c:invertIfNegative val="0"/>
          <c:cat>
            <c:numRef>
              <c:f>'補足用(ご自由にお使いください)'!$C$7:$C$32</c:f>
              <c:numCache>
                <c:formatCode>m/d;@</c:formatCode>
                <c:ptCount val="26"/>
              </c:numCache>
            </c:numRef>
          </c:cat>
          <c:val>
            <c:numRef>
              <c:f>'補足用(ご自由にお使いください)'!$H$7:$H$32</c:f>
              <c:numCache>
                <c:formatCode>General</c:formatCode>
                <c:ptCount val="26"/>
              </c:numCache>
            </c:numRef>
          </c:val>
          <c:extLst>
            <c:ext xmlns:c16="http://schemas.microsoft.com/office/drawing/2014/chart" uri="{C3380CC4-5D6E-409C-BE32-E72D297353CC}">
              <c16:uniqueId val="{00000004-A1A1-4A1A-B175-8C8CD9764A66}"/>
            </c:ext>
          </c:extLst>
        </c:ser>
        <c:ser>
          <c:idx val="5"/>
          <c:order val="5"/>
          <c:tx>
            <c:strRef>
              <c:f>'補足用(ご自由にお使いください)'!$I$6</c:f>
              <c:strCache>
                <c:ptCount val="1"/>
                <c:pt idx="0">
                  <c:v>0</c:v>
                </c:pt>
              </c:strCache>
            </c:strRef>
          </c:tx>
          <c:spPr>
            <a:solidFill>
              <a:schemeClr val="accent6"/>
            </a:solidFill>
            <a:ln>
              <a:solidFill>
                <a:schemeClr val="tx1"/>
              </a:solidFill>
            </a:ln>
            <a:effectLst/>
          </c:spPr>
          <c:invertIfNegative val="0"/>
          <c:cat>
            <c:numRef>
              <c:f>'補足用(ご自由にお使いください)'!$C$7:$C$32</c:f>
              <c:numCache>
                <c:formatCode>m/d;@</c:formatCode>
                <c:ptCount val="26"/>
              </c:numCache>
            </c:numRef>
          </c:cat>
          <c:val>
            <c:numRef>
              <c:f>'補足用(ご自由にお使いください)'!$I$7:$I$32</c:f>
              <c:numCache>
                <c:formatCode>General</c:formatCode>
                <c:ptCount val="26"/>
              </c:numCache>
            </c:numRef>
          </c:val>
          <c:extLst>
            <c:ext xmlns:c16="http://schemas.microsoft.com/office/drawing/2014/chart" uri="{C3380CC4-5D6E-409C-BE32-E72D297353CC}">
              <c16:uniqueId val="{00000005-A1A1-4A1A-B175-8C8CD9764A66}"/>
            </c:ext>
          </c:extLst>
        </c:ser>
        <c:ser>
          <c:idx val="6"/>
          <c:order val="6"/>
          <c:tx>
            <c:strRef>
              <c:f>'補足用(ご自由にお使いください)'!$J$6</c:f>
              <c:strCache>
                <c:ptCount val="1"/>
                <c:pt idx="0">
                  <c:v>0</c:v>
                </c:pt>
              </c:strCache>
            </c:strRef>
          </c:tx>
          <c:spPr>
            <a:solidFill>
              <a:schemeClr val="accent1">
                <a:lumMod val="60000"/>
              </a:schemeClr>
            </a:solidFill>
            <a:ln>
              <a:solidFill>
                <a:schemeClr val="tx1"/>
              </a:solidFill>
            </a:ln>
            <a:effectLst/>
          </c:spPr>
          <c:invertIfNegative val="0"/>
          <c:cat>
            <c:numRef>
              <c:f>'補足用(ご自由にお使いください)'!$C$7:$C$32</c:f>
              <c:numCache>
                <c:formatCode>m/d;@</c:formatCode>
                <c:ptCount val="26"/>
              </c:numCache>
            </c:numRef>
          </c:cat>
          <c:val>
            <c:numRef>
              <c:f>'補足用(ご自由にお使いください)'!$J$7:$J$32</c:f>
              <c:numCache>
                <c:formatCode>General</c:formatCode>
                <c:ptCount val="26"/>
              </c:numCache>
            </c:numRef>
          </c:val>
          <c:extLst>
            <c:ext xmlns:c16="http://schemas.microsoft.com/office/drawing/2014/chart" uri="{C3380CC4-5D6E-409C-BE32-E72D297353CC}">
              <c16:uniqueId val="{00000006-A1A1-4A1A-B175-8C8CD9764A66}"/>
            </c:ext>
          </c:extLst>
        </c:ser>
        <c:ser>
          <c:idx val="7"/>
          <c:order val="7"/>
          <c:tx>
            <c:strRef>
              <c:f>'補足用(ご自由にお使いください)'!$K$6</c:f>
              <c:strCache>
                <c:ptCount val="1"/>
                <c:pt idx="0">
                  <c:v>0</c:v>
                </c:pt>
              </c:strCache>
            </c:strRef>
          </c:tx>
          <c:spPr>
            <a:solidFill>
              <a:schemeClr val="accent2">
                <a:lumMod val="60000"/>
              </a:schemeClr>
            </a:solidFill>
            <a:ln>
              <a:solidFill>
                <a:schemeClr val="tx1"/>
              </a:solidFill>
            </a:ln>
            <a:effectLst/>
          </c:spPr>
          <c:invertIfNegative val="0"/>
          <c:cat>
            <c:numRef>
              <c:f>'補足用(ご自由にお使いください)'!$C$7:$C$32</c:f>
              <c:numCache>
                <c:formatCode>m/d;@</c:formatCode>
                <c:ptCount val="26"/>
              </c:numCache>
            </c:numRef>
          </c:cat>
          <c:val>
            <c:numRef>
              <c:f>'補足用(ご自由にお使いください)'!$K$7:$K$32</c:f>
              <c:numCache>
                <c:formatCode>General</c:formatCode>
                <c:ptCount val="26"/>
              </c:numCache>
            </c:numRef>
          </c:val>
          <c:extLst>
            <c:ext xmlns:c16="http://schemas.microsoft.com/office/drawing/2014/chart" uri="{C3380CC4-5D6E-409C-BE32-E72D297353CC}">
              <c16:uniqueId val="{00000007-A1A1-4A1A-B175-8C8CD9764A66}"/>
            </c:ext>
          </c:extLst>
        </c:ser>
        <c:dLbls>
          <c:showLegendKey val="0"/>
          <c:showVal val="0"/>
          <c:showCatName val="0"/>
          <c:showSerName val="0"/>
          <c:showPercent val="0"/>
          <c:showBubbleSize val="0"/>
        </c:dLbls>
        <c:gapWidth val="0"/>
        <c:overlap val="100"/>
        <c:axId val="782375888"/>
        <c:axId val="782385968"/>
      </c:barChart>
      <c:catAx>
        <c:axId val="782375888"/>
        <c:scaling>
          <c:orientation val="minMax"/>
        </c:scaling>
        <c:delete val="0"/>
        <c:axPos val="b"/>
        <c:numFmt formatCode="m/d;@"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82385968"/>
        <c:crosses val="autoZero"/>
        <c:auto val="1"/>
        <c:lblAlgn val="ctr"/>
        <c:lblOffset val="100"/>
        <c:noMultiLvlLbl val="1"/>
      </c:catAx>
      <c:valAx>
        <c:axId val="78238596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82375888"/>
        <c:crosses val="autoZero"/>
        <c:crossBetween val="between"/>
        <c:majorUnit val="1"/>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checked="Checked" lockText="1" noThreeD="1"/>
</file>

<file path=xl/ctrlProps/ctrlProp41.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238124</xdr:rowOff>
    </xdr:from>
    <xdr:to>
      <xdr:col>15</xdr:col>
      <xdr:colOff>666750</xdr:colOff>
      <xdr:row>21</xdr:row>
      <xdr:rowOff>219075</xdr:rowOff>
    </xdr:to>
    <xdr:sp macro="" textlink="" fLocksText="0">
      <xdr:nvSpPr>
        <xdr:cNvPr id="2" name="正方形/長方形 3">
          <a:extLst>
            <a:ext uri="{FF2B5EF4-FFF2-40B4-BE49-F238E27FC236}">
              <a16:creationId xmlns:a16="http://schemas.microsoft.com/office/drawing/2014/main" id="{00000000-0008-0000-0000-000002000000}"/>
            </a:ext>
          </a:extLst>
        </xdr:cNvPr>
        <xdr:cNvSpPr/>
      </xdr:nvSpPr>
      <xdr:spPr>
        <a:xfrm>
          <a:off x="685800" y="238124"/>
          <a:ext cx="10267950" cy="5048251"/>
        </a:xfrm>
        <a:prstGeom prst="rect">
          <a:avLst/>
        </a:prstGeom>
        <a:solidFill>
          <a:schemeClr val="accent5">
            <a:lumMod val="20000"/>
            <a:lumOff val="80000"/>
          </a:schemeClr>
        </a:solidFill>
        <a:ln>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lIns="91440" tIns="45720" rIns="91440" bIns="45720" anchor="t"/>
        <a:lstStyle/>
        <a:p>
          <a:pPr algn="l"/>
          <a:r>
            <a:rPr lang="ja-JP" altLang="en-US" sz="1100" b="0" i="0" u="sng">
              <a:solidFill>
                <a:srgbClr val="000000"/>
              </a:solidFill>
              <a:latin typeface="UD デジタル 教科書体 N-R" panose="02020400000000000000" pitchFamily="17" charset="-128"/>
              <a:ea typeface="UD デジタル 教科書体 N-R" panose="02020400000000000000" pitchFamily="17" charset="-128"/>
              <a:cs typeface="+mn-cs"/>
            </a:rPr>
            <a:t>使い方</a:t>
          </a:r>
          <a:endParaRPr lang="en-US" altLang="ja-JP" sz="1100" b="0" i="0" u="sng">
            <a:solidFill>
              <a:srgbClr val="000000"/>
            </a:solidFill>
            <a:latin typeface="UD デジタル 教科書体 N-R" panose="02020400000000000000" pitchFamily="17" charset="-128"/>
            <a:ea typeface="UD デジタル 教科書体 N-R" panose="02020400000000000000" pitchFamily="17" charset="-128"/>
            <a:cs typeface="+mn-cs"/>
          </a:endParaRPr>
        </a:p>
        <a:p>
          <a:pPr algn="l"/>
          <a:endPar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endParaRPr>
        </a:p>
        <a:p>
          <a:pPr algn="l"/>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１．「</a:t>
          </a:r>
          <a:r>
            <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(1)</a:t>
          </a:r>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報告書」シートを必ずご入力ください。</a:t>
          </a:r>
          <a:endPar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endParaRPr>
        </a:p>
        <a:p>
          <a:pPr algn="l"/>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２．「</a:t>
          </a:r>
          <a:r>
            <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(2)</a:t>
          </a:r>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施設情報」シートにフロア・ユニット名、階、利用者数、職員数を入力してください。</a:t>
          </a:r>
          <a:endPar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endParaRPr>
        </a:p>
        <a:p>
          <a:pPr algn="l"/>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　　フロア・ユニット名を青色セル上に入力していただくことで、「集計」シートや「流行曲線グラフ」シート（橙色タグ）に反映されます。</a:t>
          </a:r>
          <a:endPar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endParaRPr>
        </a:p>
        <a:p>
          <a:pPr algn="l"/>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３．「</a:t>
          </a:r>
          <a:r>
            <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(3)</a:t>
          </a:r>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調査表」シートに発症者の情報をご入力ください。</a:t>
          </a:r>
          <a:endPar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endParaRPr>
        </a:p>
        <a:p>
          <a:pPr algn="l"/>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　　確定診断がついていなくても疑わしい症例（症状がある）は入力していただき、後日、別疾患の確定診断がついたものは調査表から削除する、</a:t>
          </a:r>
          <a:endPar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endParaRPr>
        </a:p>
        <a:p>
          <a:pPr algn="l"/>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　　または別診断がついても疑わしいものは残すなど、報告毎に修正もお願いいたします。</a:t>
          </a:r>
          <a:endPar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endParaRPr>
        </a:p>
        <a:p>
          <a:pPr algn="l"/>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　　調査表に入力すると、「流行曲線グラフ」シート</a:t>
          </a:r>
          <a:r>
            <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a:t>
          </a:r>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橙色タグ</a:t>
          </a:r>
          <a:r>
            <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a:t>
          </a:r>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に反映され、日付別のエピカーブ（流行曲線）が見られます。</a:t>
          </a:r>
          <a:endPar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endParaRPr>
        </a:p>
        <a:p>
          <a:pPr algn="l"/>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４．「補足用」や「補足用のグラフ」シート</a:t>
          </a:r>
          <a:r>
            <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a:t>
          </a:r>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水色タグ）に関してはご自由にお使いください。</a:t>
          </a:r>
          <a:endPar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endParaRPr>
        </a:p>
        <a:p>
          <a:pPr algn="l"/>
          <a:endPar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endParaRPr>
        </a:p>
        <a:p>
          <a:pPr algn="l"/>
          <a:r>
            <a:rPr lang="en-US" altLang="ja-JP" sz="1100" b="1" i="0" u="none">
              <a:solidFill>
                <a:srgbClr val="000000"/>
              </a:solidFill>
              <a:latin typeface="UD デジタル 教科書体 N-R" panose="02020400000000000000" pitchFamily="17" charset="-128"/>
              <a:ea typeface="UD デジタル 教科書体 N-R" panose="02020400000000000000" pitchFamily="17" charset="-128"/>
              <a:cs typeface="+mn-cs"/>
            </a:rPr>
            <a:t>※</a:t>
          </a:r>
          <a:r>
            <a:rPr lang="ja-JP" altLang="en-US" sz="1100" b="1" i="0" u="none">
              <a:solidFill>
                <a:srgbClr val="000000"/>
              </a:solidFill>
              <a:latin typeface="UD デジタル 教科書体 N-R" panose="02020400000000000000" pitchFamily="17" charset="-128"/>
              <a:ea typeface="UD デジタル 教科書体 N-R" panose="02020400000000000000" pitchFamily="17" charset="-128"/>
              <a:cs typeface="+mn-cs"/>
            </a:rPr>
            <a:t>初回はご入力後、早めに「</a:t>
          </a:r>
          <a:r>
            <a:rPr lang="en-US" altLang="ja-JP" sz="1100" b="1" i="0">
              <a:solidFill>
                <a:sysClr val="windowText" lastClr="000000"/>
              </a:solidFill>
              <a:effectLst/>
              <a:latin typeface="+mn-lt"/>
              <a:ea typeface="+mn-ea"/>
              <a:cs typeface="+mn-cs"/>
            </a:rPr>
            <a:t>【</a:t>
          </a:r>
          <a:r>
            <a:rPr lang="ja-JP" altLang="ja-JP" sz="1100" b="1" i="0">
              <a:solidFill>
                <a:sysClr val="windowText" lastClr="000000"/>
              </a:solidFill>
              <a:effectLst/>
              <a:latin typeface="+mn-lt"/>
              <a:ea typeface="+mn-ea"/>
              <a:cs typeface="+mn-cs"/>
            </a:rPr>
            <a:t>施設名</a:t>
          </a:r>
          <a:r>
            <a:rPr lang="en-US" altLang="ja-JP" sz="1100" b="1" i="0">
              <a:solidFill>
                <a:sysClr val="windowText" lastClr="000000"/>
              </a:solidFill>
              <a:effectLst/>
              <a:latin typeface="+mn-lt"/>
              <a:ea typeface="+mn-ea"/>
              <a:cs typeface="+mn-cs"/>
            </a:rPr>
            <a:t>】</a:t>
          </a:r>
          <a:r>
            <a:rPr lang="ja-JP" altLang="en-US" sz="1100" b="1" i="0" u="none">
              <a:solidFill>
                <a:srgbClr val="000000"/>
              </a:solidFill>
              <a:latin typeface="UD デジタル 教科書体 N-R" panose="02020400000000000000" pitchFamily="17" charset="-128"/>
              <a:ea typeface="UD デジタル 教科書体 N-R" panose="02020400000000000000" pitchFamily="17" charset="-128"/>
              <a:cs typeface="+mn-cs"/>
            </a:rPr>
            <a:t>（報告感染症）報告」という件名でメール送付（</a:t>
          </a:r>
          <a:r>
            <a:rPr lang="en-US" altLang="ja-JP" sz="1100" b="1" i="0" u="none">
              <a:solidFill>
                <a:srgbClr val="000000"/>
              </a:solidFill>
              <a:latin typeface="UD デジタル 教科書体 N-R" panose="02020400000000000000" pitchFamily="17" charset="-128"/>
              <a:ea typeface="UD デジタル 教科書体 N-R" panose="02020400000000000000" pitchFamily="17" charset="-128"/>
              <a:cs typeface="+mn-cs"/>
            </a:rPr>
            <a:t>hoken030@city.machida.tokyo.jp</a:t>
          </a:r>
          <a:r>
            <a:rPr lang="ja-JP" altLang="en-US" sz="1100" b="1" i="0" u="none">
              <a:solidFill>
                <a:srgbClr val="000000"/>
              </a:solidFill>
              <a:latin typeface="UD デジタル 教科書体 N-R" panose="02020400000000000000" pitchFamily="17" charset="-128"/>
              <a:ea typeface="UD デジタル 教科書体 N-R" panose="02020400000000000000" pitchFamily="17" charset="-128"/>
              <a:cs typeface="+mn-cs"/>
            </a:rPr>
            <a:t>）をお願いいたします。</a:t>
          </a:r>
          <a:endParaRPr lang="en-US" altLang="ja-JP" sz="1100" b="1" i="0" u="none">
            <a:solidFill>
              <a:srgbClr val="000000"/>
            </a:solidFill>
            <a:latin typeface="UD デジタル 教科書体 N-R" panose="02020400000000000000" pitchFamily="17" charset="-128"/>
            <a:ea typeface="UD デジタル 教科書体 N-R" panose="02020400000000000000" pitchFamily="17" charset="-128"/>
            <a:cs typeface="+mn-cs"/>
          </a:endParaRPr>
        </a:p>
        <a:p>
          <a:pPr algn="l"/>
          <a:r>
            <a:rPr lang="ja-JP" altLang="en-US" sz="1100" b="1" i="0" u="none">
              <a:solidFill>
                <a:srgbClr val="000000"/>
              </a:solidFill>
              <a:latin typeface="UD デジタル 教科書体 N-R" panose="02020400000000000000" pitchFamily="17" charset="-128"/>
              <a:ea typeface="UD デジタル 教科書体 N-R" panose="02020400000000000000" pitchFamily="17" charset="-128"/>
              <a:cs typeface="+mn-cs"/>
            </a:rPr>
            <a:t>　併せて、園の嘔吐処理マニュアルと感染症発生時の職員・利用者等への周知内容（周知文）も一緒にご送付くださいますよう、よろしくお願いいたします</a:t>
          </a:r>
          <a:endParaRPr lang="en-US" altLang="ja-JP" sz="1100" b="1" i="0" u="none">
            <a:solidFill>
              <a:srgbClr val="000000"/>
            </a:solidFill>
            <a:latin typeface="UD デジタル 教科書体 N-R" panose="02020400000000000000" pitchFamily="17" charset="-128"/>
            <a:ea typeface="UD デジタル 教科書体 N-R" panose="02020400000000000000" pitchFamily="17" charset="-128"/>
            <a:cs typeface="+mn-cs"/>
          </a:endParaRPr>
        </a:p>
        <a:p>
          <a:pPr algn="l"/>
          <a:r>
            <a:rPr lang="ja-JP" altLang="en-US" sz="1100" b="1" i="0" u="none">
              <a:solidFill>
                <a:srgbClr val="000000"/>
              </a:solidFill>
              <a:latin typeface="UD デジタル 教科書体 N-R" panose="02020400000000000000" pitchFamily="17" charset="-128"/>
              <a:ea typeface="UD デジタル 教科書体 N-R" panose="02020400000000000000" pitchFamily="17" charset="-128"/>
              <a:cs typeface="+mn-cs"/>
            </a:rPr>
            <a:t>（周知文の送付方法は</a:t>
          </a:r>
          <a:r>
            <a:rPr lang="en-US" altLang="ja-JP" sz="1100" b="1" i="0" u="none">
              <a:solidFill>
                <a:srgbClr val="000000"/>
              </a:solidFill>
              <a:latin typeface="UD デジタル 教科書体 N-R" panose="02020400000000000000" pitchFamily="17" charset="-128"/>
              <a:ea typeface="UD デジタル 教科書体 N-R" panose="02020400000000000000" pitchFamily="17" charset="-128"/>
              <a:cs typeface="+mn-cs"/>
            </a:rPr>
            <a:t>,</a:t>
          </a:r>
          <a:r>
            <a:rPr lang="ja-JP" altLang="en-US" sz="1100" b="1" i="0" u="none">
              <a:solidFill>
                <a:srgbClr val="000000"/>
              </a:solidFill>
              <a:latin typeface="UD デジタル 教科書体 N-R" panose="02020400000000000000" pitchFamily="17" charset="-128"/>
              <a:ea typeface="UD デジタル 教科書体 N-R" panose="02020400000000000000" pitchFamily="17" charset="-128"/>
              <a:cs typeface="+mn-cs"/>
            </a:rPr>
            <a:t>データの送付、</a:t>
          </a:r>
          <a:r>
            <a:rPr lang="en-US" altLang="ja-JP" sz="1100" b="1" i="0" u="none">
              <a:solidFill>
                <a:srgbClr val="000000"/>
              </a:solidFill>
              <a:latin typeface="UD デジタル 教科書体 N-R" panose="02020400000000000000" pitchFamily="17" charset="-128"/>
              <a:ea typeface="UD デジタル 教科書体 N-R" panose="02020400000000000000" pitchFamily="17" charset="-128"/>
              <a:cs typeface="+mn-cs"/>
            </a:rPr>
            <a:t>FAX</a:t>
          </a:r>
          <a:r>
            <a:rPr lang="ja-JP" altLang="en-US" sz="1100" b="1" i="0" u="none">
              <a:solidFill>
                <a:srgbClr val="000000"/>
              </a:solidFill>
              <a:latin typeface="UD デジタル 教科書体 N-R" panose="02020400000000000000" pitchFamily="17" charset="-128"/>
              <a:ea typeface="UD デジタル 教科書体 N-R" panose="02020400000000000000" pitchFamily="17" charset="-128"/>
              <a:cs typeface="+mn-cs"/>
            </a:rPr>
            <a:t>、メール文に添付等、どんな形でも構いません）。</a:t>
          </a:r>
          <a:endParaRPr lang="en-US" altLang="ja-JP" sz="1100" b="1" i="0" u="none">
            <a:solidFill>
              <a:srgbClr val="000000"/>
            </a:solidFill>
            <a:latin typeface="UD デジタル 教科書体 N-R" panose="02020400000000000000" pitchFamily="17" charset="-128"/>
            <a:ea typeface="UD デジタル 教科書体 N-R" panose="02020400000000000000" pitchFamily="17" charset="-128"/>
            <a:cs typeface="+mn-cs"/>
          </a:endParaRPr>
        </a:p>
        <a:p>
          <a:pPr algn="l"/>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　その後は新規発症者が出た場合に「</a:t>
          </a:r>
          <a:r>
            <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(3)</a:t>
          </a:r>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調査表」シートに追加入力する形で作成し、終息するまでは新規発生があった日毎に</a:t>
          </a:r>
          <a:r>
            <a:rPr lang="ja-JP" altLang="en-US" b="0">
              <a:solidFill>
                <a:srgbClr val="000000"/>
              </a:solidFill>
              <a:latin typeface="UD デジタル 教科書体 N-R" panose="02020400000000000000" pitchFamily="17" charset="-128"/>
              <a:ea typeface="UD デジタル 教科書体 N-R" panose="02020400000000000000" pitchFamily="17" charset="-128"/>
            </a:rPr>
            <a:t>ファイルごと送付していただきま</a:t>
          </a:r>
          <a:endParaRPr lang="en-US" altLang="ja-JP" b="0">
            <a:solidFill>
              <a:srgbClr val="000000"/>
            </a:solidFill>
            <a:latin typeface="UD デジタル 教科書体 N-R" panose="02020400000000000000" pitchFamily="17" charset="-128"/>
            <a:ea typeface="UD デジタル 教科書体 N-R" panose="02020400000000000000" pitchFamily="17" charset="-128"/>
          </a:endParaRPr>
        </a:p>
        <a:p>
          <a:pPr algn="l"/>
          <a:r>
            <a:rPr lang="ja-JP" altLang="en-US" b="0">
              <a:solidFill>
                <a:srgbClr val="000000"/>
              </a:solidFill>
              <a:latin typeface="UD デジタル 教科書体 N-R" panose="02020400000000000000" pitchFamily="17" charset="-128"/>
              <a:ea typeface="UD デジタル 教科書体 N-R" panose="02020400000000000000" pitchFamily="17" charset="-128"/>
            </a:rPr>
            <a:t>　すよう、お願いいたします。</a:t>
          </a:r>
          <a:r>
            <a:rPr lang="ja-JP" altLang="ja-JP" sz="1100" b="0">
              <a:solidFill>
                <a:sysClr val="windowText" lastClr="000000"/>
              </a:solidFill>
              <a:effectLst/>
              <a:latin typeface="UD デジタル 教科書体 N-R" panose="02020400000000000000" pitchFamily="17" charset="-128"/>
              <a:ea typeface="UD デジタル 教科書体 N-R" panose="02020400000000000000" pitchFamily="17" charset="-128"/>
              <a:cs typeface="+mn-cs"/>
            </a:rPr>
            <a:t>新規発生がない場合は送付不要です。</a:t>
          </a:r>
          <a:endParaRPr lang="en-US" altLang="ja-JP" sz="1100" b="0">
            <a:solidFill>
              <a:sysClr val="windowText" lastClr="000000"/>
            </a:solidFill>
            <a:effectLst/>
            <a:latin typeface="UD デジタル 教科書体 N-R" panose="02020400000000000000" pitchFamily="17" charset="-128"/>
            <a:ea typeface="UD デジタル 教科書体 N-R" panose="02020400000000000000" pitchFamily="17" charset="-128"/>
            <a:cs typeface="+mn-cs"/>
          </a:endParaRPr>
        </a:p>
        <a:p>
          <a:pPr algn="l"/>
          <a:r>
            <a:rPr lang="ja-JP" altLang="en-US" sz="1100" b="0" baseline="0">
              <a:solidFill>
                <a:sysClr val="windowText" lastClr="000000"/>
              </a:solidFill>
              <a:effectLst/>
              <a:latin typeface="UD デジタル 教科書体 N-R" panose="02020400000000000000" pitchFamily="17" charset="-128"/>
              <a:ea typeface="UD デジタル 教科書体 N-R" panose="02020400000000000000" pitchFamily="17" charset="-128"/>
              <a:cs typeface="+mn-cs"/>
            </a:rPr>
            <a:t>　また、入院・重症者の発生や感染が急激に増加した場合、ご相談したいことがある場合は、その都度お電話でのご連絡をお願いいたします。</a:t>
          </a:r>
          <a:endParaRPr lang="en-US" altLang="ja-JP" sz="1100" b="0">
            <a:solidFill>
              <a:sysClr val="windowText" lastClr="000000"/>
            </a:solidFill>
            <a:effectLst/>
            <a:latin typeface="UD デジタル 教科書体 N-R" panose="02020400000000000000" pitchFamily="17" charset="-128"/>
            <a:ea typeface="UD デジタル 教科書体 N-R" panose="02020400000000000000" pitchFamily="17" charset="-128"/>
            <a:cs typeface="+mn-cs"/>
          </a:endParaRPr>
        </a:p>
        <a:p>
          <a:pPr algn="l"/>
          <a:r>
            <a:rPr lang="ja-JP" altLang="en-US" sz="1100" b="0">
              <a:solidFill>
                <a:sysClr val="windowText" lastClr="000000"/>
              </a:solidFill>
              <a:effectLst/>
              <a:latin typeface="UD デジタル 教科書体 N-R" panose="02020400000000000000" pitchFamily="17" charset="-128"/>
              <a:ea typeface="UD デジタル 教科書体 N-R" panose="02020400000000000000" pitchFamily="17" charset="-128"/>
              <a:cs typeface="+mn-cs"/>
            </a:rPr>
            <a:t>　</a:t>
          </a:r>
          <a:endParaRPr lang="en-US" altLang="ja-JP" sz="1100" b="0">
            <a:solidFill>
              <a:sysClr val="windowText" lastClr="000000"/>
            </a:solidFill>
            <a:effectLst/>
            <a:latin typeface="UD デジタル 教科書体 N-R" panose="02020400000000000000" pitchFamily="17" charset="-128"/>
            <a:ea typeface="UD デジタル 教科書体 N-R" panose="02020400000000000000" pitchFamily="17" charset="-128"/>
            <a:cs typeface="+mn-cs"/>
          </a:endParaRPr>
        </a:p>
        <a:p>
          <a:pPr algn="l"/>
          <a:r>
            <a:rPr lang="en-US" altLang="ja-JP" b="0">
              <a:solidFill>
                <a:srgbClr val="000000"/>
              </a:solidFill>
              <a:latin typeface="UD デジタル 教科書体 N-R" panose="02020400000000000000" pitchFamily="17" charset="-128"/>
              <a:ea typeface="UD デジタル 教科書体 N-R" panose="02020400000000000000" pitchFamily="17" charset="-128"/>
            </a:rPr>
            <a:t>※</a:t>
          </a:r>
          <a:r>
            <a:rPr lang="ja-JP" altLang="en-US" b="0">
              <a:solidFill>
                <a:srgbClr val="000000"/>
              </a:solidFill>
              <a:latin typeface="UD デジタル 教科書体 N-R" panose="02020400000000000000" pitchFamily="17" charset="-128"/>
              <a:ea typeface="UD デジタル 教科書体 N-R" panose="02020400000000000000" pitchFamily="17" charset="-128"/>
            </a:rPr>
            <a:t>状況により、後ほど施設の見取り図の提供をお願いすることがございます。その際はお手数ですが再度送付をお願いいたします。</a:t>
          </a:r>
          <a:endParaRPr lang="en-US" altLang="ja-JP" b="0">
            <a:solidFill>
              <a:srgbClr val="000000"/>
            </a:solidFill>
            <a:latin typeface="UD デジタル 教科書体 N-R" panose="02020400000000000000" pitchFamily="17" charset="-128"/>
            <a:ea typeface="UD デジタル 教科書体 N-R" panose="02020400000000000000" pitchFamily="17" charset="-128"/>
          </a:endParaRPr>
        </a:p>
        <a:p>
          <a:pPr algn="l"/>
          <a:r>
            <a:rPr lang="en-US" altLang="ja-JP" b="0">
              <a:solidFill>
                <a:srgbClr val="000000"/>
              </a:solidFill>
              <a:latin typeface="UD デジタル 教科書体 N-R" panose="02020400000000000000" pitchFamily="17" charset="-128"/>
              <a:ea typeface="UD デジタル 教科書体 N-R" panose="02020400000000000000" pitchFamily="17" charset="-128"/>
            </a:rPr>
            <a:t>※</a:t>
          </a:r>
          <a:r>
            <a:rPr lang="ja-JP" altLang="en-US" b="0">
              <a:solidFill>
                <a:srgbClr val="000000"/>
              </a:solidFill>
              <a:latin typeface="UD デジタル 教科書体 N-R" panose="02020400000000000000" pitchFamily="17" charset="-128"/>
              <a:ea typeface="UD デジタル 教科書体 N-R" panose="02020400000000000000" pitchFamily="17" charset="-128"/>
            </a:rPr>
            <a:t>発生状況により、適宜保健所から連絡、訪問させていただくことがございます。</a:t>
          </a:r>
          <a:endParaRPr lang="en-US" altLang="ja-JP" b="0">
            <a:solidFill>
              <a:srgbClr val="000000"/>
            </a:solidFill>
            <a:latin typeface="UD デジタル 教科書体 N-R" panose="02020400000000000000" pitchFamily="17" charset="-128"/>
            <a:ea typeface="UD デジタル 教科書体 N-R" panose="02020400000000000000" pitchFamily="17" charset="-128"/>
          </a:endParaRPr>
        </a:p>
        <a:p>
          <a:pPr algn="l"/>
          <a:r>
            <a:rPr lang="en-US" altLang="ja-JP" b="0">
              <a:solidFill>
                <a:srgbClr val="000000"/>
              </a:solidFill>
              <a:latin typeface="UD デジタル 教科書体 N-R" panose="02020400000000000000" pitchFamily="17" charset="-128"/>
              <a:ea typeface="UD デジタル 教科書体 N-R" panose="02020400000000000000" pitchFamily="17" charset="-128"/>
            </a:rPr>
            <a:t>※</a:t>
          </a:r>
          <a:r>
            <a:rPr lang="ja-JP" altLang="en-US" b="0">
              <a:solidFill>
                <a:srgbClr val="000000"/>
              </a:solidFill>
              <a:latin typeface="UD デジタル 教科書体 N-R" panose="02020400000000000000" pitchFamily="17" charset="-128"/>
              <a:ea typeface="UD デジタル 教科書体 N-R" panose="02020400000000000000" pitchFamily="17" charset="-128"/>
            </a:rPr>
            <a:t>終息時期になりましたら、保健所より連絡させていただきます。</a:t>
          </a:r>
          <a:endParaRPr lang="en-US" altLang="ja-JP" b="0">
            <a:solidFill>
              <a:srgbClr val="000000"/>
            </a:solidFill>
            <a:latin typeface="UD デジタル 教科書体 N-R" panose="02020400000000000000" pitchFamily="17" charset="-128"/>
            <a:ea typeface="UD デジタル 教科書体 N-R" panose="02020400000000000000" pitchFamily="17" charset="-128"/>
          </a:endParaRPr>
        </a:p>
        <a:p>
          <a:pPr algn="l"/>
          <a:r>
            <a:rPr lang="ja-JP" altLang="en-US" b="0">
              <a:solidFill>
                <a:srgbClr val="000000"/>
              </a:solidFill>
              <a:latin typeface="UD デジタル 教科書体 N-R" panose="02020400000000000000" pitchFamily="17" charset="-128"/>
              <a:ea typeface="UD デジタル 教科書体 N-R" panose="02020400000000000000" pitchFamily="17" charset="-128"/>
            </a:rPr>
            <a:t>　感染性胃腸炎：６日間新規発生なし</a:t>
          </a:r>
          <a:endParaRPr lang="en-US" altLang="ja-JP" b="0">
            <a:solidFill>
              <a:srgbClr val="000000"/>
            </a:solidFill>
            <a:latin typeface="UD デジタル 教科書体 N-R" panose="02020400000000000000" pitchFamily="17" charset="-128"/>
            <a:ea typeface="UD デジタル 教科書体 N-R" panose="02020400000000000000" pitchFamily="17" charset="-128"/>
          </a:endParaRPr>
        </a:p>
        <a:p>
          <a:pPr algn="l"/>
          <a:r>
            <a:rPr lang="ja-JP" altLang="en-US" b="0">
              <a:solidFill>
                <a:srgbClr val="000000"/>
              </a:solidFill>
              <a:latin typeface="UD デジタル 教科書体 N-R" panose="02020400000000000000" pitchFamily="17" charset="-128"/>
              <a:ea typeface="UD デジタル 教科書体 N-R" panose="02020400000000000000" pitchFamily="17" charset="-128"/>
            </a:rPr>
            <a:t>　食中毒などの細菌性胃腸炎：最大潜伏期間の２倍を基本とし、時期を随時検討してお伝えします。</a:t>
          </a:r>
          <a:endParaRPr lang="en-US" altLang="ja-JP">
            <a:solidFill>
              <a:srgbClr val="000000"/>
            </a:solidFill>
          </a:endParaRPr>
        </a:p>
        <a:p>
          <a:pPr algn="l"/>
          <a:r>
            <a:rPr lang="ja-JP" altLang="en-US">
              <a:solidFill>
                <a:srgbClr val="000000"/>
              </a:solidFill>
            </a:rPr>
            <a:t> </a:t>
          </a:r>
          <a:endParaRPr lang="ja-JP" altLang="en-US" sz="1100">
            <a:solidFill>
              <a:srgbClr val="000000"/>
            </a:solidFill>
          </a:endParaRPr>
        </a:p>
      </xdr:txBody>
    </xdr:sp>
    <xdr:clientData/>
  </xdr:twoCellAnchor>
  <xdr:twoCellAnchor>
    <xdr:from>
      <xdr:col>1</xdr:col>
      <xdr:colOff>0</xdr:colOff>
      <xdr:row>23</xdr:row>
      <xdr:rowOff>0</xdr:rowOff>
    </xdr:from>
    <xdr:to>
      <xdr:col>15</xdr:col>
      <xdr:colOff>666750</xdr:colOff>
      <xdr:row>42</xdr:row>
      <xdr:rowOff>28575</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685800" y="5610225"/>
          <a:ext cx="10267950" cy="4552950"/>
        </a:xfrm>
        <a:prstGeom prst="rect">
          <a:avLst/>
        </a:prstGeom>
        <a:solidFill>
          <a:schemeClr val="bg1"/>
        </a:solidFill>
        <a:ln w="9525" cmpd="sng">
          <a:solidFill>
            <a:schemeClr val="tx1"/>
          </a:solidFill>
        </a:ln>
      </xdr:spPr>
      <xdr:style>
        <a:lnRef idx="0">
          <a:srgbClr val="000000"/>
        </a:lnRef>
        <a:fillRef idx="0">
          <a:srgbClr val="000000"/>
        </a:fillRef>
        <a:effectRef idx="0">
          <a:srgbClr val="000000"/>
        </a:effectRef>
        <a:fontRef idx="minor">
          <a:schemeClr val="tx1"/>
        </a:fontRef>
      </xdr:style>
      <xdr:txBody>
        <a:bodyPr vertOverflow="clip" horzOverflow="clip" wrap="square" lIns="91440" tIns="45720" rIns="91440" bIns="45720" anchor="t"/>
        <a:lstStyle/>
        <a:p>
          <a:r>
            <a:rPr lang="ja-JP" altLang="ja-JP" sz="1100" b="1">
              <a:solidFill>
                <a:srgbClr val="FF0000"/>
              </a:solidFill>
              <a:effectLst/>
              <a:latin typeface="+mn-lt"/>
              <a:ea typeface="+mn-ea"/>
              <a:cs typeface="+mn-cs"/>
            </a:rPr>
            <a:t>【特定の感染症流行時の主な注意事項】</a:t>
          </a:r>
        </a:p>
        <a:p>
          <a:r>
            <a:rPr lang="ja-JP" altLang="ja-JP" sz="1100">
              <a:solidFill>
                <a:schemeClr val="tx1"/>
              </a:solidFill>
              <a:effectLst/>
              <a:latin typeface="+mn-lt"/>
              <a:ea typeface="+mn-ea"/>
              <a:cs typeface="+mn-cs"/>
            </a:rPr>
            <a:t>●飛沫感染対策としての咳エチケット</a:t>
          </a:r>
        </a:p>
        <a:p>
          <a:r>
            <a:rPr lang="ja-JP" altLang="ja-JP" sz="1100">
              <a:solidFill>
                <a:schemeClr val="tx1"/>
              </a:solidFill>
              <a:effectLst/>
              <a:latin typeface="+mn-lt"/>
              <a:ea typeface="+mn-ea"/>
              <a:cs typeface="+mn-cs"/>
            </a:rPr>
            <a:t>●手洗いの徹底</a:t>
          </a:r>
        </a:p>
        <a:p>
          <a:r>
            <a:rPr lang="ja-JP" altLang="ja-JP" sz="1100">
              <a:solidFill>
                <a:schemeClr val="tx1"/>
              </a:solidFill>
              <a:effectLst/>
              <a:latin typeface="+mn-lt"/>
              <a:ea typeface="+mn-ea"/>
              <a:cs typeface="+mn-cs"/>
            </a:rPr>
            <a:t>　（職員⇒利用者に触れる前、触れた後、オムツ処理、下痢・嘔吐物の処理の後）</a:t>
          </a:r>
        </a:p>
        <a:p>
          <a:r>
            <a:rPr lang="ja-JP" altLang="ja-JP" sz="1100">
              <a:solidFill>
                <a:schemeClr val="tx1"/>
              </a:solidFill>
              <a:effectLst/>
              <a:latin typeface="+mn-lt"/>
              <a:ea typeface="+mn-ea"/>
              <a:cs typeface="+mn-cs"/>
            </a:rPr>
            <a:t>　（</a:t>
          </a:r>
          <a:r>
            <a:rPr lang="ja-JP" altLang="en-US" sz="1100">
              <a:solidFill>
                <a:schemeClr val="tx1"/>
              </a:solidFill>
              <a:effectLst/>
              <a:latin typeface="+mn-lt"/>
              <a:ea typeface="+mn-ea"/>
              <a:cs typeface="+mn-cs"/>
            </a:rPr>
            <a:t>利用者</a:t>
          </a:r>
          <a:r>
            <a:rPr lang="ja-JP" altLang="ja-JP" sz="1100">
              <a:solidFill>
                <a:schemeClr val="tx1"/>
              </a:solidFill>
              <a:effectLst/>
              <a:latin typeface="+mn-lt"/>
              <a:ea typeface="+mn-ea"/>
              <a:cs typeface="+mn-cs"/>
            </a:rPr>
            <a:t>⇒食事の前、トイレの後、外出から戻った後）</a:t>
          </a:r>
        </a:p>
        <a:p>
          <a:r>
            <a:rPr lang="ja-JP" altLang="ja-JP" sz="1100">
              <a:solidFill>
                <a:schemeClr val="tx1"/>
              </a:solidFill>
              <a:effectLst/>
              <a:latin typeface="+mn-lt"/>
              <a:ea typeface="+mn-ea"/>
              <a:cs typeface="+mn-cs"/>
            </a:rPr>
            <a:t>●口、手などが触れるもの（タオル、寝具）の共有を避け、ドアノブ、スイッチなど複数の人が触れる箇所は</a:t>
          </a:r>
          <a:r>
            <a:rPr lang="en-US" altLang="ja-JP" sz="1100">
              <a:solidFill>
                <a:schemeClr val="tx1"/>
              </a:solidFill>
              <a:effectLst/>
              <a:latin typeface="+mn-lt"/>
              <a:ea typeface="+mn-ea"/>
              <a:cs typeface="+mn-cs"/>
            </a:rPr>
            <a:t>1</a:t>
          </a:r>
          <a:r>
            <a:rPr lang="ja-JP" altLang="ja-JP" sz="1100">
              <a:solidFill>
                <a:schemeClr val="tx1"/>
              </a:solidFill>
              <a:effectLst/>
              <a:latin typeface="+mn-lt"/>
              <a:ea typeface="+mn-ea"/>
              <a:cs typeface="+mn-cs"/>
            </a:rPr>
            <a:t>日</a:t>
          </a:r>
          <a:r>
            <a:rPr lang="en-US" altLang="ja-JP" sz="1100">
              <a:solidFill>
                <a:schemeClr val="tx1"/>
              </a:solidFill>
              <a:effectLst/>
              <a:latin typeface="+mn-lt"/>
              <a:ea typeface="+mn-ea"/>
              <a:cs typeface="+mn-cs"/>
            </a:rPr>
            <a:t>1</a:t>
          </a:r>
          <a:r>
            <a:rPr lang="ja-JP" altLang="ja-JP" sz="1100">
              <a:solidFill>
                <a:schemeClr val="tx1"/>
              </a:solidFill>
              <a:effectLst/>
              <a:latin typeface="+mn-lt"/>
              <a:ea typeface="+mn-ea"/>
              <a:cs typeface="+mn-cs"/>
            </a:rPr>
            <a:t>回はアルコール</a:t>
          </a:r>
          <a:r>
            <a:rPr lang="ja-JP" altLang="en-US" sz="1100">
              <a:solidFill>
                <a:schemeClr val="tx1"/>
              </a:solidFill>
              <a:effectLst/>
              <a:latin typeface="+mn-lt"/>
              <a:ea typeface="+mn-ea"/>
              <a:cs typeface="+mn-cs"/>
            </a:rPr>
            <a:t>消毒液</a:t>
          </a:r>
          <a:r>
            <a:rPr lang="ja-JP" altLang="en-US" sz="1100">
              <a:solidFill>
                <a:sysClr val="windowText" lastClr="000000"/>
              </a:solidFill>
              <a:effectLst/>
              <a:latin typeface="+mn-lt"/>
              <a:ea typeface="+mn-ea"/>
              <a:cs typeface="+mn-cs"/>
            </a:rPr>
            <a:t>や次亜塩素酸ナトリウム希釈液（</a:t>
          </a:r>
          <a:r>
            <a:rPr lang="en-US" altLang="ja-JP" sz="1100">
              <a:solidFill>
                <a:sysClr val="windowText" lastClr="000000"/>
              </a:solidFill>
              <a:effectLst/>
              <a:latin typeface="+mn-lt"/>
              <a:ea typeface="+mn-ea"/>
              <a:cs typeface="+mn-cs"/>
            </a:rPr>
            <a:t>0.02</a:t>
          </a:r>
          <a:r>
            <a:rPr lang="ja-JP" altLang="en-US" sz="1100">
              <a:solidFill>
                <a:sysClr val="windowText" lastClr="000000"/>
              </a:solidFill>
              <a:effectLst/>
              <a:latin typeface="+mn-lt"/>
              <a:ea typeface="+mn-ea"/>
              <a:cs typeface="+mn-cs"/>
            </a:rPr>
            <a:t>～</a:t>
          </a:r>
          <a:r>
            <a:rPr lang="en-US" altLang="ja-JP" sz="1100">
              <a:solidFill>
                <a:sysClr val="windowText" lastClr="000000"/>
              </a:solidFill>
              <a:effectLst/>
              <a:latin typeface="+mn-lt"/>
              <a:ea typeface="+mn-ea"/>
              <a:cs typeface="+mn-cs"/>
            </a:rPr>
            <a:t>0.05</a:t>
          </a:r>
          <a:r>
            <a:rPr lang="ja-JP" altLang="en-US" sz="1100">
              <a:solidFill>
                <a:sysClr val="windowText" lastClr="000000"/>
              </a:solidFill>
              <a:effectLst/>
              <a:latin typeface="+mn-lt"/>
              <a:ea typeface="+mn-ea"/>
              <a:cs typeface="+mn-cs"/>
            </a:rPr>
            <a:t>％）で</a:t>
          </a:r>
          <a:r>
            <a:rPr lang="ja-JP" altLang="ja-JP" sz="1100">
              <a:solidFill>
                <a:sysClr val="windowText" lastClr="000000"/>
              </a:solidFill>
              <a:effectLst/>
              <a:latin typeface="+mn-lt"/>
              <a:ea typeface="+mn-ea"/>
              <a:cs typeface="+mn-cs"/>
            </a:rPr>
            <a:t>消毒をする</a:t>
          </a:r>
        </a:p>
        <a:p>
          <a:r>
            <a:rPr lang="ja-JP" altLang="ja-JP" sz="1100">
              <a:solidFill>
                <a:schemeClr val="tx1"/>
              </a:solidFill>
              <a:effectLst/>
              <a:latin typeface="+mn-lt"/>
              <a:ea typeface="+mn-ea"/>
              <a:cs typeface="+mn-cs"/>
            </a:rPr>
            <a:t>●感染症によっては妊婦、免疫が低い人への接触を避けるよう注意喚起する</a:t>
          </a:r>
          <a:endParaRPr lang="en-US" altLang="ja-JP" sz="11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a:solidFill>
                <a:schemeClr val="tx1"/>
              </a:solidFill>
              <a:effectLst/>
              <a:latin typeface="+mn-lt"/>
              <a:ea typeface="+mn-ea"/>
              <a:cs typeface="+mn-cs"/>
            </a:rPr>
            <a:t>●十分な休養とバランスの取れた栄養摂取</a:t>
          </a:r>
        </a:p>
        <a:p>
          <a:r>
            <a:rPr lang="ja-JP" altLang="ja-JP" sz="1100">
              <a:solidFill>
                <a:schemeClr val="tx1"/>
              </a:solidFill>
              <a:effectLst/>
              <a:latin typeface="+mn-lt"/>
              <a:ea typeface="+mn-ea"/>
              <a:cs typeface="+mn-cs"/>
            </a:rPr>
            <a:t>●人ごみや繁華街への外出を控える</a:t>
          </a:r>
          <a:endParaRPr lang="en-US" altLang="ja-JP" sz="1100" b="1">
            <a:solidFill>
              <a:schemeClr val="tx1"/>
            </a:solidFill>
            <a:effectLst/>
            <a:latin typeface="+mn-lt"/>
            <a:ea typeface="+mn-ea"/>
            <a:cs typeface="+mn-cs"/>
          </a:endParaRPr>
        </a:p>
        <a:p>
          <a:endParaRPr lang="ja-JP" altLang="ja-JP" sz="1100">
            <a:solidFill>
              <a:schemeClr val="tx1"/>
            </a:solidFill>
            <a:effectLst/>
            <a:latin typeface="+mn-lt"/>
            <a:ea typeface="+mn-ea"/>
            <a:cs typeface="+mn-cs"/>
          </a:endParaRPr>
        </a:p>
        <a:p>
          <a:r>
            <a:rPr lang="en-US" altLang="ja-JP" sz="1100" b="1">
              <a:solidFill>
                <a:srgbClr val="FF0000"/>
              </a:solidFill>
              <a:effectLst/>
              <a:latin typeface="+mn-lt"/>
              <a:ea typeface="+mn-ea"/>
              <a:cs typeface="+mn-cs"/>
            </a:rPr>
            <a:t>【</a:t>
          </a:r>
          <a:r>
            <a:rPr lang="ja-JP" altLang="ja-JP" sz="1100" b="1">
              <a:solidFill>
                <a:srgbClr val="FF0000"/>
              </a:solidFill>
              <a:effectLst/>
              <a:latin typeface="+mn-lt"/>
              <a:ea typeface="+mn-ea"/>
              <a:cs typeface="+mn-cs"/>
            </a:rPr>
            <a:t>感染性胃腸炎（ノロウイルス等）発生時の主な注意事項</a:t>
          </a:r>
          <a:r>
            <a:rPr lang="en-US" altLang="ja-JP" sz="1100" b="1">
              <a:solidFill>
                <a:srgbClr val="FF0000"/>
              </a:solidFill>
              <a:effectLst/>
              <a:latin typeface="+mn-lt"/>
              <a:ea typeface="+mn-ea"/>
              <a:cs typeface="+mn-cs"/>
            </a:rPr>
            <a:t>】</a:t>
          </a:r>
          <a:endParaRPr lang="ja-JP" altLang="ja-JP" b="1">
            <a:solidFill>
              <a:srgbClr val="FF0000"/>
            </a:solidFill>
            <a:effectLst/>
          </a:endParaRPr>
        </a:p>
        <a:p>
          <a:r>
            <a:rPr lang="ja-JP" altLang="ja-JP" sz="1100">
              <a:solidFill>
                <a:schemeClr val="tx1"/>
              </a:solidFill>
              <a:effectLst/>
              <a:latin typeface="+mn-lt"/>
              <a:ea typeface="+mn-ea"/>
              <a:cs typeface="+mn-cs"/>
            </a:rPr>
            <a:t>●適切な消毒（環境消毒⇒</a:t>
          </a:r>
          <a:r>
            <a:rPr lang="en-US" altLang="ja-JP" sz="1100">
              <a:solidFill>
                <a:schemeClr val="tx1"/>
              </a:solidFill>
              <a:effectLst/>
              <a:latin typeface="+mn-lt"/>
              <a:ea typeface="+mn-ea"/>
              <a:cs typeface="+mn-cs"/>
            </a:rPr>
            <a:t>0.02</a:t>
          </a:r>
          <a:r>
            <a:rPr lang="ja-JP" altLang="ja-JP" sz="1100">
              <a:solidFill>
                <a:schemeClr val="tx1"/>
              </a:solidFill>
              <a:effectLst/>
              <a:latin typeface="+mn-lt"/>
              <a:ea typeface="+mn-ea"/>
              <a:cs typeface="+mn-cs"/>
            </a:rPr>
            <a:t>％の次亜塩素酸ナトリウム、吐物消毒⇒</a:t>
          </a:r>
          <a:r>
            <a:rPr lang="en-US" altLang="ja-JP" sz="1100">
              <a:solidFill>
                <a:schemeClr val="tx1"/>
              </a:solidFill>
              <a:effectLst/>
              <a:latin typeface="+mn-lt"/>
              <a:ea typeface="+mn-ea"/>
              <a:cs typeface="+mn-cs"/>
            </a:rPr>
            <a:t>0.1</a:t>
          </a:r>
          <a:r>
            <a:rPr lang="ja-JP" altLang="ja-JP" sz="1100">
              <a:solidFill>
                <a:schemeClr val="tx1"/>
              </a:solidFill>
              <a:effectLst/>
              <a:latin typeface="+mn-lt"/>
              <a:ea typeface="+mn-ea"/>
              <a:cs typeface="+mn-cs"/>
            </a:rPr>
            <a:t>％）</a:t>
          </a:r>
          <a:endParaRPr lang="ja-JP" altLang="ja-JP">
            <a:effectLst/>
          </a:endParaRPr>
        </a:p>
        <a:p>
          <a:r>
            <a:rPr lang="ja-JP" altLang="ja-JP" sz="1100">
              <a:solidFill>
                <a:schemeClr val="tx1"/>
              </a:solidFill>
              <a:effectLst/>
              <a:latin typeface="+mn-lt"/>
              <a:ea typeface="+mn-ea"/>
              <a:cs typeface="+mn-cs"/>
            </a:rPr>
            <a:t>●手洗いの徹底</a:t>
          </a:r>
          <a:endParaRPr lang="ja-JP" altLang="ja-JP">
            <a:effectLst/>
          </a:endParaRPr>
        </a:p>
        <a:p>
          <a:r>
            <a:rPr lang="ja-JP" altLang="ja-JP" sz="1100">
              <a:solidFill>
                <a:schemeClr val="tx1"/>
              </a:solidFill>
              <a:effectLst/>
              <a:latin typeface="+mn-lt"/>
              <a:ea typeface="+mn-ea"/>
              <a:cs typeface="+mn-cs"/>
            </a:rPr>
            <a:t>　（職員⇒利用者に触れる前、触れた後、下痢・嘔吐物の処理の後）</a:t>
          </a:r>
          <a:endParaRPr lang="ja-JP" altLang="ja-JP">
            <a:effectLst/>
          </a:endParaRPr>
        </a:p>
        <a:p>
          <a:r>
            <a:rPr lang="ja-JP" altLang="ja-JP" sz="1100">
              <a:solidFill>
                <a:schemeClr val="tx1"/>
              </a:solidFill>
              <a:effectLst/>
              <a:latin typeface="+mn-lt"/>
              <a:ea typeface="+mn-ea"/>
              <a:cs typeface="+mn-cs"/>
            </a:rPr>
            <a:t>　（</a:t>
          </a:r>
          <a:r>
            <a:rPr lang="ja-JP" altLang="en-US" sz="1100" b="0">
              <a:solidFill>
                <a:schemeClr val="tx1"/>
              </a:solidFill>
              <a:effectLst/>
              <a:latin typeface="+mn-lt"/>
              <a:ea typeface="+mn-ea"/>
              <a:cs typeface="+mn-cs"/>
            </a:rPr>
            <a:t>利用者</a:t>
          </a:r>
          <a:r>
            <a:rPr lang="ja-JP" altLang="ja-JP" sz="1100">
              <a:solidFill>
                <a:schemeClr val="tx1"/>
              </a:solidFill>
              <a:effectLst/>
              <a:latin typeface="+mn-lt"/>
              <a:ea typeface="+mn-ea"/>
              <a:cs typeface="+mn-cs"/>
            </a:rPr>
            <a:t>⇒食事の前、トイレの後、外出から戻った後）</a:t>
          </a:r>
          <a:endParaRPr lang="ja-JP" altLang="ja-JP">
            <a:effectLst/>
          </a:endParaRPr>
        </a:p>
        <a:p>
          <a:r>
            <a:rPr lang="ja-JP" altLang="ja-JP" sz="1100">
              <a:solidFill>
                <a:schemeClr val="tx1"/>
              </a:solidFill>
              <a:effectLst/>
              <a:latin typeface="+mn-lt"/>
              <a:ea typeface="+mn-ea"/>
              <a:cs typeface="+mn-cs"/>
            </a:rPr>
            <a:t>●定期的な換気（１時間に１回以上）</a:t>
          </a:r>
          <a:endParaRPr lang="ja-JP" altLang="ja-JP">
            <a:effectLst/>
          </a:endParaRPr>
        </a:p>
        <a:p>
          <a:r>
            <a:rPr lang="ja-JP" altLang="ja-JP" sz="1100">
              <a:solidFill>
                <a:schemeClr val="tx1"/>
              </a:solidFill>
              <a:effectLst/>
              <a:latin typeface="+mn-lt"/>
              <a:ea typeface="+mn-ea"/>
              <a:cs typeface="+mn-cs"/>
            </a:rPr>
            <a:t>●適切な個人防護具の着用</a:t>
          </a:r>
          <a:endParaRPr lang="ja-JP" altLang="ja-JP">
            <a:effectLst/>
          </a:endParaRPr>
        </a:p>
        <a:p>
          <a:endParaRPr lang="ja-JP" altLang="ja-JP" sz="1100">
            <a:solidFill>
              <a:schemeClr val="tx1"/>
            </a:solidFill>
            <a:effectLst/>
            <a:latin typeface="+mn-lt"/>
            <a:ea typeface="+mn-ea"/>
            <a:cs typeface="+mn-cs"/>
          </a:endParaRPr>
        </a:p>
        <a:p>
          <a:pPr>
            <a:lnSpc>
              <a:spcPts val="1000"/>
            </a:lnSpc>
          </a:pPr>
          <a:endParaRPr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228600</xdr:colOff>
          <xdr:row>33</xdr:row>
          <xdr:rowOff>304800</xdr:rowOff>
        </xdr:from>
        <xdr:to>
          <xdr:col>1</xdr:col>
          <xdr:colOff>447675</xdr:colOff>
          <xdr:row>34</xdr:row>
          <xdr:rowOff>247650</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1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37</xdr:row>
          <xdr:rowOff>28575</xdr:rowOff>
        </xdr:from>
        <xdr:to>
          <xdr:col>1</xdr:col>
          <xdr:colOff>447675</xdr:colOff>
          <xdr:row>37</xdr:row>
          <xdr:rowOff>276225</xdr:rowOff>
        </xdr:to>
        <xdr:sp macro="" textlink="">
          <xdr:nvSpPr>
            <xdr:cNvPr id="13316" name="Check Box 4" hidden="1">
              <a:extLst>
                <a:ext uri="{63B3BB69-23CF-44E3-9099-C40C66FF867C}">
                  <a14:compatExt spid="_x0000_s13316"/>
                </a:ext>
                <a:ext uri="{FF2B5EF4-FFF2-40B4-BE49-F238E27FC236}">
                  <a16:creationId xmlns:a16="http://schemas.microsoft.com/office/drawing/2014/main" id="{00000000-0008-0000-01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38</xdr:row>
          <xdr:rowOff>0</xdr:rowOff>
        </xdr:from>
        <xdr:to>
          <xdr:col>1</xdr:col>
          <xdr:colOff>447675</xdr:colOff>
          <xdr:row>38</xdr:row>
          <xdr:rowOff>247650</xdr:rowOff>
        </xdr:to>
        <xdr:sp macro="" textlink="">
          <xdr:nvSpPr>
            <xdr:cNvPr id="13317" name="Check Box 5" hidden="1">
              <a:extLst>
                <a:ext uri="{63B3BB69-23CF-44E3-9099-C40C66FF867C}">
                  <a14:compatExt spid="_x0000_s13317"/>
                </a:ext>
                <a:ext uri="{FF2B5EF4-FFF2-40B4-BE49-F238E27FC236}">
                  <a16:creationId xmlns:a16="http://schemas.microsoft.com/office/drawing/2014/main" id="{00000000-0008-0000-0100-00000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33</xdr:row>
          <xdr:rowOff>0</xdr:rowOff>
        </xdr:from>
        <xdr:to>
          <xdr:col>1</xdr:col>
          <xdr:colOff>447675</xdr:colOff>
          <xdr:row>33</xdr:row>
          <xdr:rowOff>247650</xdr:rowOff>
        </xdr:to>
        <xdr:sp macro="" textlink="">
          <xdr:nvSpPr>
            <xdr:cNvPr id="13319" name="Check Box 7" hidden="1">
              <a:extLst>
                <a:ext uri="{63B3BB69-23CF-44E3-9099-C40C66FF867C}">
                  <a14:compatExt spid="_x0000_s13319"/>
                </a:ext>
                <a:ext uri="{FF2B5EF4-FFF2-40B4-BE49-F238E27FC236}">
                  <a16:creationId xmlns:a16="http://schemas.microsoft.com/office/drawing/2014/main" id="{00000000-0008-0000-0100-00000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41</xdr:row>
          <xdr:rowOff>0</xdr:rowOff>
        </xdr:from>
        <xdr:to>
          <xdr:col>1</xdr:col>
          <xdr:colOff>447675</xdr:colOff>
          <xdr:row>41</xdr:row>
          <xdr:rowOff>247650</xdr:rowOff>
        </xdr:to>
        <xdr:sp macro="" textlink="">
          <xdr:nvSpPr>
            <xdr:cNvPr id="13320" name="Check Box 8" hidden="1">
              <a:extLst>
                <a:ext uri="{63B3BB69-23CF-44E3-9099-C40C66FF867C}">
                  <a14:compatExt spid="_x0000_s13320"/>
                </a:ext>
                <a:ext uri="{FF2B5EF4-FFF2-40B4-BE49-F238E27FC236}">
                  <a16:creationId xmlns:a16="http://schemas.microsoft.com/office/drawing/2014/main" id="{00000000-0008-0000-0100-00000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40</xdr:row>
          <xdr:rowOff>0</xdr:rowOff>
        </xdr:from>
        <xdr:to>
          <xdr:col>1</xdr:col>
          <xdr:colOff>447675</xdr:colOff>
          <xdr:row>40</xdr:row>
          <xdr:rowOff>247650</xdr:rowOff>
        </xdr:to>
        <xdr:sp macro="" textlink="">
          <xdr:nvSpPr>
            <xdr:cNvPr id="13322" name="Check Box 10" hidden="1">
              <a:extLst>
                <a:ext uri="{63B3BB69-23CF-44E3-9099-C40C66FF867C}">
                  <a14:compatExt spid="_x0000_s13322"/>
                </a:ext>
                <a:ext uri="{FF2B5EF4-FFF2-40B4-BE49-F238E27FC236}">
                  <a16:creationId xmlns:a16="http://schemas.microsoft.com/office/drawing/2014/main" id="{00000000-0008-0000-0100-00000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533400</xdr:colOff>
          <xdr:row>17</xdr:row>
          <xdr:rowOff>104775</xdr:rowOff>
        </xdr:from>
        <xdr:to>
          <xdr:col>3</xdr:col>
          <xdr:colOff>28575</xdr:colOff>
          <xdr:row>17</xdr:row>
          <xdr:rowOff>352425</xdr:rowOff>
        </xdr:to>
        <xdr:sp macro="" textlink="">
          <xdr:nvSpPr>
            <xdr:cNvPr id="13323" name="Check Box 11" hidden="1">
              <a:extLst>
                <a:ext uri="{63B3BB69-23CF-44E3-9099-C40C66FF867C}">
                  <a14:compatExt spid="_x0000_s13323"/>
                </a:ext>
                <a:ext uri="{FF2B5EF4-FFF2-40B4-BE49-F238E27FC236}">
                  <a16:creationId xmlns:a16="http://schemas.microsoft.com/office/drawing/2014/main" id="{00000000-0008-0000-0100-00000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59</xdr:row>
          <xdr:rowOff>9525</xdr:rowOff>
        </xdr:from>
        <xdr:to>
          <xdr:col>1</xdr:col>
          <xdr:colOff>447675</xdr:colOff>
          <xdr:row>59</xdr:row>
          <xdr:rowOff>257175</xdr:rowOff>
        </xdr:to>
        <xdr:sp macro="" textlink="">
          <xdr:nvSpPr>
            <xdr:cNvPr id="13330" name="Check Box 18" hidden="1">
              <a:extLst>
                <a:ext uri="{63B3BB69-23CF-44E3-9099-C40C66FF867C}">
                  <a14:compatExt spid="_x0000_s13330"/>
                </a:ext>
                <a:ext uri="{FF2B5EF4-FFF2-40B4-BE49-F238E27FC236}">
                  <a16:creationId xmlns:a16="http://schemas.microsoft.com/office/drawing/2014/main" id="{00000000-0008-0000-0100-00001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53</xdr:row>
          <xdr:rowOff>0</xdr:rowOff>
        </xdr:from>
        <xdr:to>
          <xdr:col>1</xdr:col>
          <xdr:colOff>447675</xdr:colOff>
          <xdr:row>53</xdr:row>
          <xdr:rowOff>257175</xdr:rowOff>
        </xdr:to>
        <xdr:sp macro="" textlink="">
          <xdr:nvSpPr>
            <xdr:cNvPr id="13332" name="Check Box 20" hidden="1">
              <a:extLst>
                <a:ext uri="{63B3BB69-23CF-44E3-9099-C40C66FF867C}">
                  <a14:compatExt spid="_x0000_s13332"/>
                </a:ext>
                <a:ext uri="{FF2B5EF4-FFF2-40B4-BE49-F238E27FC236}">
                  <a16:creationId xmlns:a16="http://schemas.microsoft.com/office/drawing/2014/main" id="{00000000-0008-0000-0100-00001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485775</xdr:colOff>
          <xdr:row>31</xdr:row>
          <xdr:rowOff>219075</xdr:rowOff>
        </xdr:from>
        <xdr:to>
          <xdr:col>6</xdr:col>
          <xdr:colOff>19050</xdr:colOff>
          <xdr:row>33</xdr:row>
          <xdr:rowOff>9525</xdr:rowOff>
        </xdr:to>
        <xdr:sp macro="" textlink="">
          <xdr:nvSpPr>
            <xdr:cNvPr id="13334" name="Check Box 22" hidden="1">
              <a:extLst>
                <a:ext uri="{63B3BB69-23CF-44E3-9099-C40C66FF867C}">
                  <a14:compatExt spid="_x0000_s13334"/>
                </a:ext>
                <a:ext uri="{FF2B5EF4-FFF2-40B4-BE49-F238E27FC236}">
                  <a16:creationId xmlns:a16="http://schemas.microsoft.com/office/drawing/2014/main" id="{00000000-0008-0000-0100-00001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47</xdr:row>
          <xdr:rowOff>0</xdr:rowOff>
        </xdr:from>
        <xdr:to>
          <xdr:col>1</xdr:col>
          <xdr:colOff>447675</xdr:colOff>
          <xdr:row>47</xdr:row>
          <xdr:rowOff>247650</xdr:rowOff>
        </xdr:to>
        <xdr:sp macro="" textlink="">
          <xdr:nvSpPr>
            <xdr:cNvPr id="13335" name="Check Box 23" hidden="1">
              <a:extLst>
                <a:ext uri="{63B3BB69-23CF-44E3-9099-C40C66FF867C}">
                  <a14:compatExt spid="_x0000_s13335"/>
                </a:ext>
                <a:ext uri="{FF2B5EF4-FFF2-40B4-BE49-F238E27FC236}">
                  <a16:creationId xmlns:a16="http://schemas.microsoft.com/office/drawing/2014/main" id="{00000000-0008-0000-0100-00001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35</xdr:row>
          <xdr:rowOff>19050</xdr:rowOff>
        </xdr:from>
        <xdr:to>
          <xdr:col>1</xdr:col>
          <xdr:colOff>447675</xdr:colOff>
          <xdr:row>35</xdr:row>
          <xdr:rowOff>266700</xdr:rowOff>
        </xdr:to>
        <xdr:sp macro="" textlink="">
          <xdr:nvSpPr>
            <xdr:cNvPr id="13336" name="Check Box 24" hidden="1">
              <a:extLst>
                <a:ext uri="{63B3BB69-23CF-44E3-9099-C40C66FF867C}">
                  <a14:compatExt spid="_x0000_s13336"/>
                </a:ext>
                <a:ext uri="{FF2B5EF4-FFF2-40B4-BE49-F238E27FC236}">
                  <a16:creationId xmlns:a16="http://schemas.microsoft.com/office/drawing/2014/main" id="{00000000-0008-0000-0100-00001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16</xdr:row>
          <xdr:rowOff>114300</xdr:rowOff>
        </xdr:from>
        <xdr:to>
          <xdr:col>2</xdr:col>
          <xdr:colOff>304800</xdr:colOff>
          <xdr:row>16</xdr:row>
          <xdr:rowOff>361950</xdr:rowOff>
        </xdr:to>
        <xdr:sp macro="" textlink="">
          <xdr:nvSpPr>
            <xdr:cNvPr id="13343" name="Check Box 31" hidden="1">
              <a:extLst>
                <a:ext uri="{63B3BB69-23CF-44E3-9099-C40C66FF867C}">
                  <a14:compatExt spid="_x0000_s13343"/>
                </a:ext>
                <a:ext uri="{FF2B5EF4-FFF2-40B4-BE49-F238E27FC236}">
                  <a16:creationId xmlns:a16="http://schemas.microsoft.com/office/drawing/2014/main" id="{00000000-0008-0000-0100-00001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419100</xdr:colOff>
          <xdr:row>16</xdr:row>
          <xdr:rowOff>114300</xdr:rowOff>
        </xdr:from>
        <xdr:to>
          <xdr:col>5</xdr:col>
          <xdr:colOff>638175</xdr:colOff>
          <xdr:row>16</xdr:row>
          <xdr:rowOff>361950</xdr:rowOff>
        </xdr:to>
        <xdr:sp macro="" textlink="">
          <xdr:nvSpPr>
            <xdr:cNvPr id="13345" name="Check Box 33" hidden="1">
              <a:extLst>
                <a:ext uri="{63B3BB69-23CF-44E3-9099-C40C66FF867C}">
                  <a14:compatExt spid="_x0000_s13345"/>
                </a:ext>
                <a:ext uri="{FF2B5EF4-FFF2-40B4-BE49-F238E27FC236}">
                  <a16:creationId xmlns:a16="http://schemas.microsoft.com/office/drawing/2014/main" id="{00000000-0008-0000-0100-00002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16</xdr:row>
          <xdr:rowOff>114300</xdr:rowOff>
        </xdr:from>
        <xdr:to>
          <xdr:col>7</xdr:col>
          <xdr:colOff>285750</xdr:colOff>
          <xdr:row>16</xdr:row>
          <xdr:rowOff>361950</xdr:rowOff>
        </xdr:to>
        <xdr:sp macro="" textlink="">
          <xdr:nvSpPr>
            <xdr:cNvPr id="13346" name="Check Box 34" hidden="1">
              <a:extLst>
                <a:ext uri="{63B3BB69-23CF-44E3-9099-C40C66FF867C}">
                  <a14:compatExt spid="_x0000_s13346"/>
                </a:ext>
                <a:ext uri="{FF2B5EF4-FFF2-40B4-BE49-F238E27FC236}">
                  <a16:creationId xmlns:a16="http://schemas.microsoft.com/office/drawing/2014/main" id="{00000000-0008-0000-0100-00002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285750</xdr:colOff>
          <xdr:row>16</xdr:row>
          <xdr:rowOff>114300</xdr:rowOff>
        </xdr:from>
        <xdr:to>
          <xdr:col>8</xdr:col>
          <xdr:colOff>504825</xdr:colOff>
          <xdr:row>16</xdr:row>
          <xdr:rowOff>361950</xdr:rowOff>
        </xdr:to>
        <xdr:sp macro="" textlink="">
          <xdr:nvSpPr>
            <xdr:cNvPr id="13347" name="Check Box 35" hidden="1">
              <a:extLst>
                <a:ext uri="{63B3BB69-23CF-44E3-9099-C40C66FF867C}">
                  <a14:compatExt spid="_x0000_s13347"/>
                </a:ext>
                <a:ext uri="{FF2B5EF4-FFF2-40B4-BE49-F238E27FC236}">
                  <a16:creationId xmlns:a16="http://schemas.microsoft.com/office/drawing/2014/main" id="{00000000-0008-0000-0100-00002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16</xdr:row>
          <xdr:rowOff>114300</xdr:rowOff>
        </xdr:from>
        <xdr:to>
          <xdr:col>12</xdr:col>
          <xdr:colOff>257175</xdr:colOff>
          <xdr:row>16</xdr:row>
          <xdr:rowOff>361950</xdr:rowOff>
        </xdr:to>
        <xdr:sp macro="" textlink="">
          <xdr:nvSpPr>
            <xdr:cNvPr id="13348" name="Check Box 36" hidden="1">
              <a:extLst>
                <a:ext uri="{63B3BB69-23CF-44E3-9099-C40C66FF867C}">
                  <a14:compatExt spid="_x0000_s13348"/>
                </a:ext>
                <a:ext uri="{FF2B5EF4-FFF2-40B4-BE49-F238E27FC236}">
                  <a16:creationId xmlns:a16="http://schemas.microsoft.com/office/drawing/2014/main" id="{00000000-0008-0000-0100-00002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xdr:row>
          <xdr:rowOff>104775</xdr:rowOff>
        </xdr:from>
        <xdr:to>
          <xdr:col>15</xdr:col>
          <xdr:colOff>28575</xdr:colOff>
          <xdr:row>17</xdr:row>
          <xdr:rowOff>352425</xdr:rowOff>
        </xdr:to>
        <xdr:sp macro="" textlink="">
          <xdr:nvSpPr>
            <xdr:cNvPr id="13349" name="Check Box 37" hidden="1">
              <a:extLst>
                <a:ext uri="{63B3BB69-23CF-44E3-9099-C40C66FF867C}">
                  <a14:compatExt spid="_x0000_s13349"/>
                </a:ext>
                <a:ext uri="{FF2B5EF4-FFF2-40B4-BE49-F238E27FC236}">
                  <a16:creationId xmlns:a16="http://schemas.microsoft.com/office/drawing/2014/main" id="{00000000-0008-0000-0100-00002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19</xdr:row>
          <xdr:rowOff>180975</xdr:rowOff>
        </xdr:from>
        <xdr:to>
          <xdr:col>2</xdr:col>
          <xdr:colOff>285750</xdr:colOff>
          <xdr:row>19</xdr:row>
          <xdr:rowOff>428625</xdr:rowOff>
        </xdr:to>
        <xdr:sp macro="" textlink="">
          <xdr:nvSpPr>
            <xdr:cNvPr id="13350" name="Check Box 38" hidden="1">
              <a:extLst>
                <a:ext uri="{63B3BB69-23CF-44E3-9099-C40C66FF867C}">
                  <a14:compatExt spid="_x0000_s13350"/>
                </a:ext>
                <a:ext uri="{FF2B5EF4-FFF2-40B4-BE49-F238E27FC236}">
                  <a16:creationId xmlns:a16="http://schemas.microsoft.com/office/drawing/2014/main" id="{00000000-0008-0000-0100-00002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438150</xdr:colOff>
          <xdr:row>19</xdr:row>
          <xdr:rowOff>180975</xdr:rowOff>
        </xdr:from>
        <xdr:to>
          <xdr:col>15</xdr:col>
          <xdr:colOff>657225</xdr:colOff>
          <xdr:row>19</xdr:row>
          <xdr:rowOff>428625</xdr:rowOff>
        </xdr:to>
        <xdr:sp macro="" textlink="">
          <xdr:nvSpPr>
            <xdr:cNvPr id="13351" name="Check Box 39" hidden="1">
              <a:extLst>
                <a:ext uri="{63B3BB69-23CF-44E3-9099-C40C66FF867C}">
                  <a14:compatExt spid="_x0000_s13351"/>
                </a:ext>
                <a:ext uri="{FF2B5EF4-FFF2-40B4-BE49-F238E27FC236}">
                  <a16:creationId xmlns:a16="http://schemas.microsoft.com/office/drawing/2014/main" id="{00000000-0008-0000-0100-00002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695325</xdr:colOff>
          <xdr:row>19</xdr:row>
          <xdr:rowOff>180975</xdr:rowOff>
        </xdr:from>
        <xdr:to>
          <xdr:col>3</xdr:col>
          <xdr:colOff>190500</xdr:colOff>
          <xdr:row>19</xdr:row>
          <xdr:rowOff>428625</xdr:rowOff>
        </xdr:to>
        <xdr:sp macro="" textlink="">
          <xdr:nvSpPr>
            <xdr:cNvPr id="13352" name="Check Box 40" hidden="1">
              <a:extLst>
                <a:ext uri="{63B3BB69-23CF-44E3-9099-C40C66FF867C}">
                  <a14:compatExt spid="_x0000_s13352"/>
                </a:ext>
                <a:ext uri="{FF2B5EF4-FFF2-40B4-BE49-F238E27FC236}">
                  <a16:creationId xmlns:a16="http://schemas.microsoft.com/office/drawing/2014/main" id="{00000000-0008-0000-0100-00002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504825</xdr:colOff>
          <xdr:row>19</xdr:row>
          <xdr:rowOff>180975</xdr:rowOff>
        </xdr:from>
        <xdr:to>
          <xdr:col>4</xdr:col>
          <xdr:colOff>38100</xdr:colOff>
          <xdr:row>19</xdr:row>
          <xdr:rowOff>428625</xdr:rowOff>
        </xdr:to>
        <xdr:sp macro="" textlink="">
          <xdr:nvSpPr>
            <xdr:cNvPr id="13354" name="Check Box 42" hidden="1">
              <a:extLst>
                <a:ext uri="{63B3BB69-23CF-44E3-9099-C40C66FF867C}">
                  <a14:compatExt spid="_x0000_s13354"/>
                </a:ext>
                <a:ext uri="{FF2B5EF4-FFF2-40B4-BE49-F238E27FC236}">
                  <a16:creationId xmlns:a16="http://schemas.microsoft.com/office/drawing/2014/main" id="{00000000-0008-0000-0100-00002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19</xdr:row>
          <xdr:rowOff>180975</xdr:rowOff>
        </xdr:from>
        <xdr:to>
          <xdr:col>15</xdr:col>
          <xdr:colOff>85725</xdr:colOff>
          <xdr:row>19</xdr:row>
          <xdr:rowOff>428625</xdr:rowOff>
        </xdr:to>
        <xdr:sp macro="" textlink="">
          <xdr:nvSpPr>
            <xdr:cNvPr id="13355" name="Check Box 43" hidden="1">
              <a:extLst>
                <a:ext uri="{63B3BB69-23CF-44E3-9099-C40C66FF867C}">
                  <a14:compatExt spid="_x0000_s13355"/>
                </a:ext>
                <a:ext uri="{FF2B5EF4-FFF2-40B4-BE49-F238E27FC236}">
                  <a16:creationId xmlns:a16="http://schemas.microsoft.com/office/drawing/2014/main" id="{00000000-0008-0000-0100-00002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495300</xdr:colOff>
          <xdr:row>19</xdr:row>
          <xdr:rowOff>180975</xdr:rowOff>
        </xdr:from>
        <xdr:to>
          <xdr:col>5</xdr:col>
          <xdr:colOff>28575</xdr:colOff>
          <xdr:row>19</xdr:row>
          <xdr:rowOff>428625</xdr:rowOff>
        </xdr:to>
        <xdr:sp macro="" textlink="">
          <xdr:nvSpPr>
            <xdr:cNvPr id="13357" name="Check Box 45" hidden="1">
              <a:extLst>
                <a:ext uri="{63B3BB69-23CF-44E3-9099-C40C66FF867C}">
                  <a14:compatExt spid="_x0000_s13357"/>
                </a:ext>
                <a:ext uri="{FF2B5EF4-FFF2-40B4-BE49-F238E27FC236}">
                  <a16:creationId xmlns:a16="http://schemas.microsoft.com/office/drawing/2014/main" id="{00000000-0008-0000-0100-00002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60</xdr:row>
          <xdr:rowOff>19050</xdr:rowOff>
        </xdr:from>
        <xdr:to>
          <xdr:col>1</xdr:col>
          <xdr:colOff>447675</xdr:colOff>
          <xdr:row>60</xdr:row>
          <xdr:rowOff>266700</xdr:rowOff>
        </xdr:to>
        <xdr:sp macro="" textlink="">
          <xdr:nvSpPr>
            <xdr:cNvPr id="13396" name="Check Box 84" hidden="1">
              <a:extLst>
                <a:ext uri="{63B3BB69-23CF-44E3-9099-C40C66FF867C}">
                  <a14:compatExt spid="_x0000_s13396"/>
                </a:ext>
                <a:ext uri="{FF2B5EF4-FFF2-40B4-BE49-F238E27FC236}">
                  <a16:creationId xmlns:a16="http://schemas.microsoft.com/office/drawing/2014/main" id="{00000000-0008-0000-0100-00005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39</xdr:row>
          <xdr:rowOff>0</xdr:rowOff>
        </xdr:from>
        <xdr:to>
          <xdr:col>1</xdr:col>
          <xdr:colOff>447675</xdr:colOff>
          <xdr:row>39</xdr:row>
          <xdr:rowOff>247650</xdr:rowOff>
        </xdr:to>
        <xdr:sp macro="" textlink="">
          <xdr:nvSpPr>
            <xdr:cNvPr id="13403" name="Check Box 91" hidden="1">
              <a:extLst>
                <a:ext uri="{63B3BB69-23CF-44E3-9099-C40C66FF867C}">
                  <a14:compatExt spid="_x0000_s13403"/>
                </a:ext>
                <a:ext uri="{FF2B5EF4-FFF2-40B4-BE49-F238E27FC236}">
                  <a16:creationId xmlns:a16="http://schemas.microsoft.com/office/drawing/2014/main" id="{00000000-0008-0000-0100-00005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58</xdr:row>
          <xdr:rowOff>0</xdr:rowOff>
        </xdr:from>
        <xdr:to>
          <xdr:col>1</xdr:col>
          <xdr:colOff>447675</xdr:colOff>
          <xdr:row>58</xdr:row>
          <xdr:rowOff>247650</xdr:rowOff>
        </xdr:to>
        <xdr:sp macro="" textlink="">
          <xdr:nvSpPr>
            <xdr:cNvPr id="13405" name="Check Box 93" hidden="1">
              <a:extLst>
                <a:ext uri="{63B3BB69-23CF-44E3-9099-C40C66FF867C}">
                  <a14:compatExt spid="_x0000_s13405"/>
                </a:ext>
                <a:ext uri="{FF2B5EF4-FFF2-40B4-BE49-F238E27FC236}">
                  <a16:creationId xmlns:a16="http://schemas.microsoft.com/office/drawing/2014/main" id="{00000000-0008-0000-0100-00005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49</xdr:row>
          <xdr:rowOff>9525</xdr:rowOff>
        </xdr:from>
        <xdr:to>
          <xdr:col>1</xdr:col>
          <xdr:colOff>447675</xdr:colOff>
          <xdr:row>49</xdr:row>
          <xdr:rowOff>257175</xdr:rowOff>
        </xdr:to>
        <xdr:sp macro="" textlink="">
          <xdr:nvSpPr>
            <xdr:cNvPr id="13406" name="Check Box 94" hidden="1">
              <a:extLst>
                <a:ext uri="{63B3BB69-23CF-44E3-9099-C40C66FF867C}">
                  <a14:compatExt spid="_x0000_s13406"/>
                </a:ext>
                <a:ext uri="{FF2B5EF4-FFF2-40B4-BE49-F238E27FC236}">
                  <a16:creationId xmlns:a16="http://schemas.microsoft.com/office/drawing/2014/main" id="{00000000-0008-0000-0100-00005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50</xdr:row>
          <xdr:rowOff>9525</xdr:rowOff>
        </xdr:from>
        <xdr:to>
          <xdr:col>1</xdr:col>
          <xdr:colOff>447675</xdr:colOff>
          <xdr:row>50</xdr:row>
          <xdr:rowOff>257175</xdr:rowOff>
        </xdr:to>
        <xdr:sp macro="" textlink="">
          <xdr:nvSpPr>
            <xdr:cNvPr id="13407" name="Check Box 95" hidden="1">
              <a:extLst>
                <a:ext uri="{63B3BB69-23CF-44E3-9099-C40C66FF867C}">
                  <a14:compatExt spid="_x0000_s13407"/>
                </a:ext>
                <a:ext uri="{FF2B5EF4-FFF2-40B4-BE49-F238E27FC236}">
                  <a16:creationId xmlns:a16="http://schemas.microsoft.com/office/drawing/2014/main" id="{00000000-0008-0000-0100-00005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61</xdr:row>
          <xdr:rowOff>0</xdr:rowOff>
        </xdr:from>
        <xdr:to>
          <xdr:col>1</xdr:col>
          <xdr:colOff>447675</xdr:colOff>
          <xdr:row>61</xdr:row>
          <xdr:rowOff>247650</xdr:rowOff>
        </xdr:to>
        <xdr:sp macro="" textlink="">
          <xdr:nvSpPr>
            <xdr:cNvPr id="13411" name="Check Box 99" hidden="1">
              <a:extLst>
                <a:ext uri="{63B3BB69-23CF-44E3-9099-C40C66FF867C}">
                  <a14:compatExt spid="_x0000_s13411"/>
                </a:ext>
                <a:ext uri="{FF2B5EF4-FFF2-40B4-BE49-F238E27FC236}">
                  <a16:creationId xmlns:a16="http://schemas.microsoft.com/office/drawing/2014/main" id="{00000000-0008-0000-0100-00006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61</xdr:row>
          <xdr:rowOff>0</xdr:rowOff>
        </xdr:from>
        <xdr:to>
          <xdr:col>1</xdr:col>
          <xdr:colOff>447675</xdr:colOff>
          <xdr:row>61</xdr:row>
          <xdr:rowOff>247650</xdr:rowOff>
        </xdr:to>
        <xdr:sp macro="" textlink="">
          <xdr:nvSpPr>
            <xdr:cNvPr id="13412" name="Check Box 100" hidden="1">
              <a:extLst>
                <a:ext uri="{63B3BB69-23CF-44E3-9099-C40C66FF867C}">
                  <a14:compatExt spid="_x0000_s13412"/>
                </a:ext>
                <a:ext uri="{FF2B5EF4-FFF2-40B4-BE49-F238E27FC236}">
                  <a16:creationId xmlns:a16="http://schemas.microsoft.com/office/drawing/2014/main" id="{00000000-0008-0000-0100-00006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63</xdr:row>
          <xdr:rowOff>0</xdr:rowOff>
        </xdr:from>
        <xdr:to>
          <xdr:col>1</xdr:col>
          <xdr:colOff>447675</xdr:colOff>
          <xdr:row>63</xdr:row>
          <xdr:rowOff>247650</xdr:rowOff>
        </xdr:to>
        <xdr:sp macro="" textlink="">
          <xdr:nvSpPr>
            <xdr:cNvPr id="13413" name="Check Box 101" hidden="1">
              <a:extLst>
                <a:ext uri="{63B3BB69-23CF-44E3-9099-C40C66FF867C}">
                  <a14:compatExt spid="_x0000_s13413"/>
                </a:ext>
                <a:ext uri="{FF2B5EF4-FFF2-40B4-BE49-F238E27FC236}">
                  <a16:creationId xmlns:a16="http://schemas.microsoft.com/office/drawing/2014/main" id="{00000000-0008-0000-0100-00006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63</xdr:row>
          <xdr:rowOff>266700</xdr:rowOff>
        </xdr:from>
        <xdr:to>
          <xdr:col>1</xdr:col>
          <xdr:colOff>447675</xdr:colOff>
          <xdr:row>64</xdr:row>
          <xdr:rowOff>228600</xdr:rowOff>
        </xdr:to>
        <xdr:sp macro="" textlink="">
          <xdr:nvSpPr>
            <xdr:cNvPr id="13414" name="Check Box 102" hidden="1">
              <a:extLst>
                <a:ext uri="{63B3BB69-23CF-44E3-9099-C40C66FF867C}">
                  <a14:compatExt spid="_x0000_s13414"/>
                </a:ext>
                <a:ext uri="{FF2B5EF4-FFF2-40B4-BE49-F238E27FC236}">
                  <a16:creationId xmlns:a16="http://schemas.microsoft.com/office/drawing/2014/main" id="{00000000-0008-0000-0100-00006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65</xdr:row>
          <xdr:rowOff>0</xdr:rowOff>
        </xdr:from>
        <xdr:to>
          <xdr:col>1</xdr:col>
          <xdr:colOff>447675</xdr:colOff>
          <xdr:row>65</xdr:row>
          <xdr:rowOff>247650</xdr:rowOff>
        </xdr:to>
        <xdr:sp macro="" textlink="">
          <xdr:nvSpPr>
            <xdr:cNvPr id="13420" name="Check Box 108" hidden="1">
              <a:extLst>
                <a:ext uri="{63B3BB69-23CF-44E3-9099-C40C66FF867C}">
                  <a14:compatExt spid="_x0000_s13420"/>
                </a:ext>
                <a:ext uri="{FF2B5EF4-FFF2-40B4-BE49-F238E27FC236}">
                  <a16:creationId xmlns:a16="http://schemas.microsoft.com/office/drawing/2014/main" id="{00000000-0008-0000-0100-00006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66</xdr:row>
          <xdr:rowOff>266700</xdr:rowOff>
        </xdr:from>
        <xdr:to>
          <xdr:col>1</xdr:col>
          <xdr:colOff>447675</xdr:colOff>
          <xdr:row>67</xdr:row>
          <xdr:rowOff>228600</xdr:rowOff>
        </xdr:to>
        <xdr:sp macro="" textlink="">
          <xdr:nvSpPr>
            <xdr:cNvPr id="13421" name="Check Box 109" hidden="1">
              <a:extLst>
                <a:ext uri="{63B3BB69-23CF-44E3-9099-C40C66FF867C}">
                  <a14:compatExt spid="_x0000_s13421"/>
                </a:ext>
                <a:ext uri="{FF2B5EF4-FFF2-40B4-BE49-F238E27FC236}">
                  <a16:creationId xmlns:a16="http://schemas.microsoft.com/office/drawing/2014/main" id="{00000000-0008-0000-0100-00006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73</xdr:row>
          <xdr:rowOff>19050</xdr:rowOff>
        </xdr:from>
        <xdr:to>
          <xdr:col>1</xdr:col>
          <xdr:colOff>447675</xdr:colOff>
          <xdr:row>73</xdr:row>
          <xdr:rowOff>266700</xdr:rowOff>
        </xdr:to>
        <xdr:sp macro="" textlink="">
          <xdr:nvSpPr>
            <xdr:cNvPr id="13422" name="Check Box 110" hidden="1">
              <a:extLst>
                <a:ext uri="{63B3BB69-23CF-44E3-9099-C40C66FF867C}">
                  <a14:compatExt spid="_x0000_s13422"/>
                </a:ext>
                <a:ext uri="{FF2B5EF4-FFF2-40B4-BE49-F238E27FC236}">
                  <a16:creationId xmlns:a16="http://schemas.microsoft.com/office/drawing/2014/main" id="{00000000-0008-0000-0100-00006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72</xdr:row>
          <xdr:rowOff>19050</xdr:rowOff>
        </xdr:from>
        <xdr:to>
          <xdr:col>1</xdr:col>
          <xdr:colOff>447675</xdr:colOff>
          <xdr:row>72</xdr:row>
          <xdr:rowOff>266700</xdr:rowOff>
        </xdr:to>
        <xdr:sp macro="" textlink="">
          <xdr:nvSpPr>
            <xdr:cNvPr id="13423" name="Check Box 111" hidden="1">
              <a:extLst>
                <a:ext uri="{63B3BB69-23CF-44E3-9099-C40C66FF867C}">
                  <a14:compatExt spid="_x0000_s13423"/>
                </a:ext>
                <a:ext uri="{FF2B5EF4-FFF2-40B4-BE49-F238E27FC236}">
                  <a16:creationId xmlns:a16="http://schemas.microsoft.com/office/drawing/2014/main" id="{00000000-0008-0000-0100-00006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71</xdr:row>
          <xdr:rowOff>0</xdr:rowOff>
        </xdr:from>
        <xdr:to>
          <xdr:col>1</xdr:col>
          <xdr:colOff>447675</xdr:colOff>
          <xdr:row>71</xdr:row>
          <xdr:rowOff>247650</xdr:rowOff>
        </xdr:to>
        <xdr:sp macro="" textlink="">
          <xdr:nvSpPr>
            <xdr:cNvPr id="13424" name="Check Box 112" hidden="1">
              <a:extLst>
                <a:ext uri="{63B3BB69-23CF-44E3-9099-C40C66FF867C}">
                  <a14:compatExt spid="_x0000_s13424"/>
                </a:ext>
                <a:ext uri="{FF2B5EF4-FFF2-40B4-BE49-F238E27FC236}">
                  <a16:creationId xmlns:a16="http://schemas.microsoft.com/office/drawing/2014/main" id="{00000000-0008-0000-0100-00007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75</xdr:row>
          <xdr:rowOff>0</xdr:rowOff>
        </xdr:from>
        <xdr:to>
          <xdr:col>1</xdr:col>
          <xdr:colOff>447675</xdr:colOff>
          <xdr:row>75</xdr:row>
          <xdr:rowOff>247650</xdr:rowOff>
        </xdr:to>
        <xdr:sp macro="" textlink="">
          <xdr:nvSpPr>
            <xdr:cNvPr id="13428" name="Check Box 116" hidden="1">
              <a:extLst>
                <a:ext uri="{63B3BB69-23CF-44E3-9099-C40C66FF867C}">
                  <a14:compatExt spid="_x0000_s13428"/>
                </a:ext>
                <a:ext uri="{FF2B5EF4-FFF2-40B4-BE49-F238E27FC236}">
                  <a16:creationId xmlns:a16="http://schemas.microsoft.com/office/drawing/2014/main" id="{00000000-0008-0000-0100-00007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47</xdr:row>
          <xdr:rowOff>419100</xdr:rowOff>
        </xdr:from>
        <xdr:to>
          <xdr:col>7</xdr:col>
          <xdr:colOff>581025</xdr:colOff>
          <xdr:row>49</xdr:row>
          <xdr:rowOff>9525</xdr:rowOff>
        </xdr:to>
        <xdr:sp macro="" textlink="">
          <xdr:nvSpPr>
            <xdr:cNvPr id="13434" name="Check Box 122" hidden="1">
              <a:extLst>
                <a:ext uri="{63B3BB69-23CF-44E3-9099-C40C66FF867C}">
                  <a14:compatExt spid="_x0000_s13434"/>
                </a:ext>
                <a:ext uri="{FF2B5EF4-FFF2-40B4-BE49-F238E27FC236}">
                  <a16:creationId xmlns:a16="http://schemas.microsoft.com/office/drawing/2014/main" id="{00000000-0008-0000-0100-00007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36</xdr:row>
          <xdr:rowOff>28575</xdr:rowOff>
        </xdr:from>
        <xdr:to>
          <xdr:col>1</xdr:col>
          <xdr:colOff>447675</xdr:colOff>
          <xdr:row>36</xdr:row>
          <xdr:rowOff>276225</xdr:rowOff>
        </xdr:to>
        <xdr:sp macro="" textlink="">
          <xdr:nvSpPr>
            <xdr:cNvPr id="13436" name="Check Box 124" hidden="1">
              <a:extLst>
                <a:ext uri="{63B3BB69-23CF-44E3-9099-C40C66FF867C}">
                  <a14:compatExt spid="_x0000_s13436"/>
                </a:ext>
                <a:ext uri="{FF2B5EF4-FFF2-40B4-BE49-F238E27FC236}">
                  <a16:creationId xmlns:a16="http://schemas.microsoft.com/office/drawing/2014/main" id="{00000000-0008-0000-0100-00007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xdr:col>
      <xdr:colOff>6723</xdr:colOff>
      <xdr:row>1</xdr:row>
      <xdr:rowOff>11766</xdr:rowOff>
    </xdr:from>
    <xdr:to>
      <xdr:col>12</xdr:col>
      <xdr:colOff>9525</xdr:colOff>
      <xdr:row>4</xdr:row>
      <xdr:rowOff>560</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273423" y="230841"/>
          <a:ext cx="8584827" cy="522194"/>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latin typeface="+mn-ea"/>
              <a:ea typeface="+mn-ea"/>
            </a:rPr>
            <a:t>送付先　　町田市保健所　保健予防課あて　　 メール：</a:t>
          </a:r>
          <a:r>
            <a:rPr kumimoji="1" lang="en-US" altLang="ja-JP" sz="1100" b="1">
              <a:latin typeface="+mn-ea"/>
              <a:ea typeface="+mn-ea"/>
            </a:rPr>
            <a:t>hoken030@city.machida.tokyo.jp</a:t>
          </a:r>
          <a:r>
            <a:rPr kumimoji="1" lang="ja-JP" altLang="en-US" sz="1100" b="1">
              <a:latin typeface="+mn-ea"/>
              <a:ea typeface="+mn-ea"/>
            </a:rPr>
            <a:t>　</a:t>
          </a:r>
          <a:r>
            <a:rPr kumimoji="1" lang="ja-JP" altLang="en-US" sz="1100">
              <a:latin typeface="+mn-ea"/>
              <a:ea typeface="+mn-ea"/>
            </a:rPr>
            <a:t>　</a:t>
          </a:r>
          <a:r>
            <a:rPr kumimoji="1" lang="ja-JP" altLang="en-US" sz="1100" b="1">
              <a:latin typeface="+mn-ea"/>
              <a:ea typeface="+mn-ea"/>
            </a:rPr>
            <a:t>℡：０４２－７２２－０６２６　　　　　　　　　　　　　　　　　　　　　　　　　　　　　　　　　　　　　　　　　　　　　　　　　　　　　　　　　　　　　　　　　　　　　　</a:t>
          </a:r>
          <a:endParaRPr kumimoji="1" lang="ja-JP" altLang="en-US" sz="1200" b="1"/>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66675</xdr:colOff>
      <xdr:row>0</xdr:row>
      <xdr:rowOff>133349</xdr:rowOff>
    </xdr:from>
    <xdr:to>
      <xdr:col>25</xdr:col>
      <xdr:colOff>238125</xdr:colOff>
      <xdr:row>40</xdr:row>
      <xdr:rowOff>66674</xdr:rowOff>
    </xdr:to>
    <xdr:graphicFrame macro="">
      <xdr:nvGraphicFramePr>
        <xdr:cNvPr id="2" name="グラフ 1">
          <a:extLst>
            <a:ext uri="{FF2B5EF4-FFF2-40B4-BE49-F238E27FC236}">
              <a16:creationId xmlns:a16="http://schemas.microsoft.com/office/drawing/2014/main" id="{00000000-0008-0000-0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20</xdr:col>
      <xdr:colOff>33336</xdr:colOff>
      <xdr:row>43</xdr:row>
      <xdr:rowOff>28574</xdr:rowOff>
    </xdr:from>
    <xdr:to>
      <xdr:col>30</xdr:col>
      <xdr:colOff>609599</xdr:colOff>
      <xdr:row>64</xdr:row>
      <xdr:rowOff>142874</xdr:rowOff>
    </xdr:to>
    <xdr:graphicFrame macro="">
      <xdr:nvGraphicFramePr>
        <xdr:cNvPr id="2" name="グラフ 1">
          <a:extLst>
            <a:ext uri="{FF2B5EF4-FFF2-40B4-BE49-F238E27FC236}">
              <a16:creationId xmlns:a16="http://schemas.microsoft.com/office/drawing/2014/main" id="{00000000-0008-0000-0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21</xdr:col>
      <xdr:colOff>455518</xdr:colOff>
      <xdr:row>3</xdr:row>
      <xdr:rowOff>86284</xdr:rowOff>
    </xdr:from>
    <xdr:to>
      <xdr:col>26</xdr:col>
      <xdr:colOff>459441</xdr:colOff>
      <xdr:row>13</xdr:row>
      <xdr:rowOff>44824</xdr:rowOff>
    </xdr:to>
    <xdr:sp macro="" textlink="">
      <xdr:nvSpPr>
        <xdr:cNvPr id="4" name="四角形吹き出し 1">
          <a:extLst>
            <a:ext uri="{FF2B5EF4-FFF2-40B4-BE49-F238E27FC236}">
              <a16:creationId xmlns:a16="http://schemas.microsoft.com/office/drawing/2014/main" id="{00000000-0008-0000-0700-000004000000}"/>
            </a:ext>
          </a:extLst>
        </xdr:cNvPr>
        <xdr:cNvSpPr/>
      </xdr:nvSpPr>
      <xdr:spPr>
        <a:xfrm>
          <a:off x="14810253" y="792255"/>
          <a:ext cx="3421717" cy="2311775"/>
        </a:xfrm>
        <a:prstGeom prst="wedgeRectCallout">
          <a:avLst>
            <a:gd name="adj1" fmla="val -103713"/>
            <a:gd name="adj2" fmla="val -2953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t>クラスごとに各日「新たに発症した」患者総数を記載してください。</a:t>
          </a:r>
          <a:endParaRPr kumimoji="1" lang="en-US" altLang="ja-JP" sz="1200"/>
        </a:p>
        <a:p>
          <a:pPr algn="l"/>
          <a:r>
            <a:rPr kumimoji="1" lang="ja-JP" altLang="en-US" sz="1200"/>
            <a:t>＊</a:t>
          </a:r>
          <a:r>
            <a:rPr kumimoji="1" lang="en-US" altLang="ja-JP" sz="1200"/>
            <a:t>1</a:t>
          </a:r>
          <a:r>
            <a:rPr kumimoji="1" lang="ja-JP" altLang="en-US" sz="1200"/>
            <a:t>度症状が出ており、「再度症状が出た（ぶり返した）」と思われる人は人数にいれないでください。</a:t>
          </a:r>
          <a:endParaRPr kumimoji="1" lang="en-US" altLang="ja-JP" sz="1200"/>
        </a:p>
        <a:p>
          <a:pPr algn="l"/>
          <a:r>
            <a:rPr kumimoji="1" lang="ja-JP" altLang="en-US" sz="1200"/>
            <a:t>＊休日に発症し、申告があった場合は該当の日付で記入してください。</a:t>
          </a:r>
          <a:endParaRPr kumimoji="1" lang="en-US" altLang="ja-JP" sz="1200"/>
        </a:p>
        <a:p>
          <a:pPr algn="l"/>
          <a:r>
            <a:rPr kumimoji="1" lang="ja-JP" altLang="en-US" sz="1200"/>
            <a:t>＊特記事項はメールに記載してください。</a:t>
          </a:r>
          <a:endParaRPr kumimoji="1" lang="en-US" altLang="ja-JP" sz="1200"/>
        </a:p>
        <a:p>
          <a:pPr algn="l"/>
          <a:endParaRPr kumimoji="1" lang="ja-JP" altLang="en-US" sz="1200"/>
        </a:p>
      </xdr:txBody>
    </xdr:sp>
    <xdr:clientData/>
  </xdr:twoCellAnchor>
  <xdr:twoCellAnchor>
    <xdr:from>
      <xdr:col>0</xdr:col>
      <xdr:colOff>16809</xdr:colOff>
      <xdr:row>1</xdr:row>
      <xdr:rowOff>210670</xdr:rowOff>
    </xdr:from>
    <xdr:to>
      <xdr:col>1</xdr:col>
      <xdr:colOff>643218</xdr:colOff>
      <xdr:row>4</xdr:row>
      <xdr:rowOff>168088</xdr:rowOff>
    </xdr:to>
    <xdr:sp macro="" textlink="">
      <xdr:nvSpPr>
        <xdr:cNvPr id="7" name="四角形吹き出し 2">
          <a:extLst>
            <a:ext uri="{FF2B5EF4-FFF2-40B4-BE49-F238E27FC236}">
              <a16:creationId xmlns:a16="http://schemas.microsoft.com/office/drawing/2014/main" id="{00000000-0008-0000-0700-000007000000}"/>
            </a:ext>
          </a:extLst>
        </xdr:cNvPr>
        <xdr:cNvSpPr/>
      </xdr:nvSpPr>
      <xdr:spPr>
        <a:xfrm>
          <a:off x="16809" y="445994"/>
          <a:ext cx="1309968" cy="663388"/>
        </a:xfrm>
        <a:prstGeom prst="wedgeRectCallout">
          <a:avLst>
            <a:gd name="adj1" fmla="val 50421"/>
            <a:gd name="adj2" fmla="val 11282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t>「</a:t>
          </a:r>
          <a:r>
            <a:rPr kumimoji="1" lang="en-US" altLang="ja-JP" sz="1050"/>
            <a:t>12/25</a:t>
          </a:r>
          <a:r>
            <a:rPr kumimoji="1" lang="ja-JP" altLang="en-US" sz="1050"/>
            <a:t>」のように記載してください。</a:t>
          </a:r>
        </a:p>
      </xdr:txBody>
    </xdr:sp>
    <xdr:clientData/>
  </xdr:twoCellAnchor>
  <xdr:twoCellAnchor>
    <xdr:from>
      <xdr:col>19</xdr:col>
      <xdr:colOff>661147</xdr:colOff>
      <xdr:row>14</xdr:row>
      <xdr:rowOff>222997</xdr:rowOff>
    </xdr:from>
    <xdr:to>
      <xdr:col>28</xdr:col>
      <xdr:colOff>91888</xdr:colOff>
      <xdr:row>28</xdr:row>
      <xdr:rowOff>232522</xdr:rowOff>
    </xdr:to>
    <xdr:graphicFrame macro="">
      <xdr:nvGraphicFramePr>
        <xdr:cNvPr id="8" name="グラフ 7">
          <a:extLst>
            <a:ext uri="{FF2B5EF4-FFF2-40B4-BE49-F238E27FC236}">
              <a16:creationId xmlns:a16="http://schemas.microsoft.com/office/drawing/2014/main" id="{00000000-0008-0000-07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600075</xdr:colOff>
      <xdr:row>0</xdr:row>
      <xdr:rowOff>142875</xdr:rowOff>
    </xdr:from>
    <xdr:to>
      <xdr:col>21</xdr:col>
      <xdr:colOff>676275</xdr:colOff>
      <xdr:row>31</xdr:row>
      <xdr:rowOff>152399</xdr:rowOff>
    </xdr:to>
    <xdr:graphicFrame macro="">
      <xdr:nvGraphicFramePr>
        <xdr:cNvPr id="3" name="グラフ 2">
          <a:extLst>
            <a:ext uri="{FF2B5EF4-FFF2-40B4-BE49-F238E27FC236}">
              <a16:creationId xmlns:a16="http://schemas.microsoft.com/office/drawing/2014/main" id="{00000000-0008-0000-08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2" Type="http://schemas.openxmlformats.org/officeDocument/2006/relationships/drawing" Target="../drawings/drawing2.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omments" Target="../comments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75323C-BE4E-4B46-AD87-CA63AEACFAEF}">
  <sheetPr>
    <tabColor rgb="FFFF0000"/>
    <pageSetUpPr fitToPage="1"/>
  </sheetPr>
  <dimension ref="B10:L23"/>
  <sheetViews>
    <sheetView tabSelected="1" zoomScale="110" zoomScaleNormal="110" workbookViewId="0"/>
  </sheetViews>
  <sheetFormatPr defaultRowHeight="18.75"/>
  <sheetData>
    <row r="10" spans="12:12">
      <c r="L10" s="2"/>
    </row>
    <row r="18" spans="2:3" ht="18.75" customHeight="1"/>
    <row r="21" spans="2:3" ht="24">
      <c r="B21" s="198"/>
      <c r="C21" s="199"/>
    </row>
    <row r="23" spans="2:3" ht="24">
      <c r="B23" s="198" t="s">
        <v>98</v>
      </c>
      <c r="C23" s="199"/>
    </row>
  </sheetData>
  <mergeCells count="2">
    <mergeCell ref="B21:C21"/>
    <mergeCell ref="B23:C23"/>
  </mergeCells>
  <phoneticPr fontId="2"/>
  <pageMargins left="0.7" right="0.7" top="0.75" bottom="0.75" header="0.3" footer="0.3"/>
  <pageSetup paperSize="9" scale="55" fitToHeight="0" orientation="portrait" verticalDpi="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130E39-3EDA-49C4-AF9C-EDFEAFF341A2}">
  <sheetPr>
    <tabColor rgb="FFFFFF00"/>
    <pageSetUpPr fitToPage="1"/>
  </sheetPr>
  <dimension ref="A1:JQ127"/>
  <sheetViews>
    <sheetView topLeftCell="A4" zoomScale="130" zoomScaleNormal="130" workbookViewId="0">
      <pane ySplit="1" topLeftCell="A5" activePane="bottomLeft" state="frozen"/>
      <selection activeCell="A4" sqref="A4"/>
      <selection pane="bottomLeft" activeCell="C7" sqref="C7:I7"/>
    </sheetView>
  </sheetViews>
  <sheetFormatPr defaultRowHeight="18.75"/>
  <cols>
    <col min="1" max="1" width="2.625" customWidth="1"/>
    <col min="3" max="3" width="9.5" customWidth="1"/>
    <col min="10" max="10" width="6" customWidth="1"/>
    <col min="11" max="11" width="3" customWidth="1"/>
    <col min="12" max="12" width="3.5" customWidth="1"/>
    <col min="13" max="13" width="4.5" customWidth="1"/>
    <col min="14" max="14" width="6.25" customWidth="1"/>
    <col min="15" max="15" width="2.625" customWidth="1"/>
    <col min="16" max="16" width="8.875" customWidth="1"/>
    <col min="17" max="17" width="5.625" customWidth="1"/>
    <col min="18" max="26" width="6.25" customWidth="1"/>
  </cols>
  <sheetData>
    <row r="1" spans="1:277" s="89" customFormat="1" ht="41.25" customHeight="1">
      <c r="H1" s="112"/>
      <c r="I1" s="108" t="s">
        <v>99</v>
      </c>
      <c r="J1" s="253" t="s">
        <v>185</v>
      </c>
      <c r="K1" s="253"/>
      <c r="L1" s="257" t="s">
        <v>187</v>
      </c>
      <c r="M1" s="257"/>
      <c r="N1" s="253" t="s">
        <v>186</v>
      </c>
      <c r="O1" s="253"/>
      <c r="P1" s="109" t="s">
        <v>100</v>
      </c>
      <c r="Q1" s="104"/>
    </row>
    <row r="2" spans="1:277" s="89" customFormat="1" ht="52.5" customHeight="1">
      <c r="B2" s="72"/>
      <c r="H2" s="173"/>
      <c r="I2" s="174"/>
      <c r="J2" s="254"/>
      <c r="K2" s="254"/>
      <c r="L2" s="255"/>
      <c r="M2" s="255"/>
      <c r="N2" s="256"/>
      <c r="O2" s="256"/>
      <c r="P2" s="169"/>
      <c r="Q2" s="175"/>
    </row>
    <row r="3" spans="1:277" s="89" customFormat="1" ht="26.25" customHeight="1">
      <c r="B3" s="72"/>
      <c r="H3" s="175"/>
      <c r="I3" s="168" t="s">
        <v>262</v>
      </c>
      <c r="J3" s="272" t="s">
        <v>263</v>
      </c>
      <c r="K3" s="273"/>
      <c r="L3" s="273"/>
      <c r="M3" s="273"/>
      <c r="N3" s="273"/>
      <c r="O3" s="273"/>
      <c r="P3" s="273"/>
      <c r="Q3" s="175"/>
    </row>
    <row r="4" spans="1:277" ht="45" customHeight="1">
      <c r="A4" s="89"/>
      <c r="B4" s="72"/>
      <c r="H4" s="93"/>
      <c r="I4" s="176"/>
      <c r="J4" s="270"/>
      <c r="K4" s="271"/>
      <c r="L4" s="271"/>
      <c r="M4" s="271"/>
      <c r="N4" s="271"/>
      <c r="O4" s="271"/>
      <c r="P4" s="271"/>
      <c r="Q4" s="93"/>
    </row>
    <row r="5" spans="1:277" ht="15" customHeight="1">
      <c r="A5" s="89"/>
      <c r="B5" s="72"/>
      <c r="H5" s="93"/>
      <c r="I5" s="170"/>
      <c r="J5" s="171"/>
      <c r="K5" s="172"/>
      <c r="L5" s="172"/>
      <c r="M5" s="172"/>
      <c r="N5" s="172"/>
      <c r="O5" s="172"/>
      <c r="P5" s="172"/>
      <c r="Q5" s="93"/>
    </row>
    <row r="6" spans="1:277" ht="45" customHeight="1" thickBot="1">
      <c r="B6" s="91"/>
      <c r="C6" s="203" t="s">
        <v>202</v>
      </c>
      <c r="D6" s="203"/>
      <c r="E6" s="203"/>
      <c r="F6" s="203"/>
      <c r="G6" s="203"/>
      <c r="H6" s="203"/>
      <c r="I6" s="269" t="s">
        <v>237</v>
      </c>
      <c r="J6" s="269"/>
      <c r="K6" s="269"/>
      <c r="L6" s="269"/>
      <c r="M6" s="269"/>
      <c r="N6" s="269"/>
      <c r="O6" s="269"/>
      <c r="P6" s="269"/>
      <c r="Q6" s="269"/>
    </row>
    <row r="7" spans="1:277" ht="56.25" customHeight="1">
      <c r="B7" s="182" t="s">
        <v>101</v>
      </c>
      <c r="C7" s="277"/>
      <c r="D7" s="278"/>
      <c r="E7" s="278"/>
      <c r="F7" s="278"/>
      <c r="G7" s="278"/>
      <c r="H7" s="278"/>
      <c r="I7" s="279"/>
      <c r="J7" s="258" t="s">
        <v>194</v>
      </c>
      <c r="K7" s="259"/>
      <c r="L7" s="260"/>
      <c r="M7" s="261"/>
      <c r="N7" s="262"/>
      <c r="O7" s="262"/>
      <c r="P7" s="262"/>
      <c r="Q7" s="263"/>
    </row>
    <row r="8" spans="1:277" ht="33.75" customHeight="1" thickBot="1">
      <c r="B8" s="181" t="s">
        <v>246</v>
      </c>
      <c r="C8" s="216" t="s">
        <v>247</v>
      </c>
      <c r="D8" s="217"/>
      <c r="E8" s="218"/>
      <c r="F8" s="184" t="s">
        <v>277</v>
      </c>
      <c r="G8" s="274"/>
      <c r="H8" s="275"/>
      <c r="I8" s="276"/>
      <c r="J8" s="264" t="s">
        <v>102</v>
      </c>
      <c r="K8" s="265"/>
      <c r="L8" s="266"/>
      <c r="M8" s="267"/>
      <c r="N8" s="267"/>
      <c r="O8" s="267"/>
      <c r="P8" s="267"/>
      <c r="Q8" s="268"/>
    </row>
    <row r="9" spans="1:277" ht="37.5" customHeight="1">
      <c r="B9" s="73" t="s">
        <v>103</v>
      </c>
      <c r="C9" s="204"/>
      <c r="D9" s="205"/>
      <c r="E9" s="206"/>
      <c r="F9" s="185" t="s">
        <v>104</v>
      </c>
      <c r="G9" s="204"/>
      <c r="H9" s="205"/>
      <c r="I9" s="206"/>
      <c r="J9" s="74" t="s">
        <v>105</v>
      </c>
      <c r="K9" s="200"/>
      <c r="L9" s="201"/>
      <c r="M9" s="201"/>
      <c r="N9" s="201"/>
      <c r="O9" s="201"/>
      <c r="P9" s="201"/>
      <c r="Q9" s="202"/>
    </row>
    <row r="10" spans="1:277" ht="37.5" customHeight="1" thickBot="1">
      <c r="B10" s="75" t="s">
        <v>106</v>
      </c>
      <c r="C10" s="142" t="s">
        <v>107</v>
      </c>
      <c r="D10" s="247"/>
      <c r="E10" s="247"/>
      <c r="F10" s="247"/>
      <c r="G10" s="247"/>
      <c r="H10" s="247"/>
      <c r="I10" s="247"/>
      <c r="J10" s="76" t="s">
        <v>172</v>
      </c>
      <c r="K10" s="248"/>
      <c r="L10" s="249"/>
      <c r="M10" s="249"/>
      <c r="N10" s="249"/>
      <c r="O10" s="249"/>
      <c r="P10" s="249"/>
      <c r="Q10" s="250"/>
    </row>
    <row r="11" spans="1:277" s="93" customFormat="1" ht="41.25" customHeight="1" thickTop="1">
      <c r="B11" s="94" t="s">
        <v>236</v>
      </c>
      <c r="C11" s="151"/>
      <c r="D11" s="139" t="s">
        <v>108</v>
      </c>
      <c r="E11" s="152"/>
      <c r="F11" s="139" t="s">
        <v>109</v>
      </c>
      <c r="G11" s="152"/>
      <c r="H11" s="140" t="s">
        <v>110</v>
      </c>
      <c r="I11" s="95" t="s">
        <v>235</v>
      </c>
      <c r="J11" s="213"/>
      <c r="K11" s="214"/>
      <c r="L11" s="214"/>
      <c r="M11" s="214"/>
      <c r="N11" s="214"/>
      <c r="O11" s="214"/>
      <c r="P11" s="214"/>
      <c r="Q11" s="215"/>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c r="IW11"/>
      <c r="IX11"/>
      <c r="IY11"/>
      <c r="IZ11"/>
      <c r="JA11"/>
      <c r="JB11"/>
      <c r="JC11"/>
      <c r="JD11"/>
      <c r="JE11"/>
      <c r="JF11"/>
      <c r="JG11"/>
      <c r="JH11"/>
      <c r="JI11"/>
      <c r="JJ11"/>
      <c r="JK11"/>
      <c r="JL11"/>
      <c r="JM11"/>
      <c r="JN11"/>
      <c r="JO11"/>
      <c r="JP11"/>
      <c r="JQ11"/>
    </row>
    <row r="12" spans="1:277" s="93" customFormat="1" ht="45" customHeight="1">
      <c r="B12" s="128" t="s">
        <v>205</v>
      </c>
      <c r="C12" s="153"/>
      <c r="D12" s="153"/>
      <c r="E12" s="153"/>
      <c r="F12" s="153"/>
      <c r="G12" s="153"/>
      <c r="H12" s="153"/>
      <c r="I12" s="153"/>
      <c r="J12" s="209"/>
      <c r="K12" s="210"/>
      <c r="L12" s="252"/>
      <c r="M12" s="252"/>
      <c r="N12" s="209"/>
      <c r="O12" s="251"/>
      <c r="P12" s="242" t="s">
        <v>15</v>
      </c>
      <c r="Q12" s="245" t="s">
        <v>111</v>
      </c>
      <c r="R12" s="147"/>
      <c r="S12" s="148"/>
      <c r="T12" s="148"/>
      <c r="U12" s="148"/>
      <c r="V12" s="148"/>
      <c r="W12" s="148"/>
      <c r="X12" s="148"/>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c r="IW12"/>
      <c r="IX12"/>
      <c r="IY12"/>
      <c r="IZ12"/>
      <c r="JA12"/>
      <c r="JB12"/>
      <c r="JC12"/>
      <c r="JD12"/>
      <c r="JE12"/>
      <c r="JF12"/>
      <c r="JG12"/>
      <c r="JH12"/>
      <c r="JI12"/>
      <c r="JJ12"/>
      <c r="JK12"/>
      <c r="JL12"/>
      <c r="JM12"/>
      <c r="JN12"/>
      <c r="JO12"/>
      <c r="JP12"/>
      <c r="JQ12"/>
    </row>
    <row r="13" spans="1:277" s="93" customFormat="1" ht="45" customHeight="1">
      <c r="B13" s="99" t="s">
        <v>206</v>
      </c>
      <c r="C13" s="196"/>
      <c r="D13" s="196"/>
      <c r="E13" s="196"/>
      <c r="F13" s="196"/>
      <c r="G13" s="196"/>
      <c r="H13" s="196"/>
      <c r="I13" s="196"/>
      <c r="J13" s="207"/>
      <c r="K13" s="208"/>
      <c r="L13" s="211"/>
      <c r="M13" s="212"/>
      <c r="N13" s="207"/>
      <c r="O13" s="244"/>
      <c r="P13" s="243"/>
      <c r="Q13" s="246"/>
      <c r="R13" s="147"/>
      <c r="S13" s="148"/>
      <c r="T13" s="148"/>
      <c r="U13" s="148"/>
      <c r="V13" s="148"/>
      <c r="W13" s="148"/>
      <c r="X13" s="148"/>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c r="IV13"/>
      <c r="IW13"/>
      <c r="IX13"/>
      <c r="IY13"/>
      <c r="IZ13"/>
      <c r="JA13"/>
      <c r="JB13"/>
      <c r="JC13"/>
      <c r="JD13"/>
      <c r="JE13"/>
      <c r="JF13"/>
      <c r="JG13"/>
      <c r="JH13"/>
      <c r="JI13"/>
      <c r="JJ13"/>
      <c r="JK13"/>
      <c r="JL13"/>
      <c r="JM13"/>
      <c r="JN13"/>
      <c r="JO13"/>
      <c r="JP13"/>
      <c r="JQ13"/>
    </row>
    <row r="14" spans="1:277" s="93" customFormat="1" ht="45" customHeight="1">
      <c r="B14" s="96" t="s">
        <v>193</v>
      </c>
      <c r="C14" s="154"/>
      <c r="D14" s="154"/>
      <c r="E14" s="154"/>
      <c r="F14" s="154"/>
      <c r="G14" s="154"/>
      <c r="H14" s="154"/>
      <c r="I14" s="154"/>
      <c r="J14" s="239"/>
      <c r="K14" s="240"/>
      <c r="L14" s="241"/>
      <c r="M14" s="241"/>
      <c r="N14" s="239"/>
      <c r="O14" s="240"/>
      <c r="P14" s="118">
        <f>SUM(C14:O14)</f>
        <v>0</v>
      </c>
      <c r="Q14" s="155"/>
      <c r="R14" s="149"/>
      <c r="S14" s="150"/>
      <c r="T14" s="150"/>
      <c r="U14" s="150"/>
      <c r="V14" s="150"/>
      <c r="W14" s="150"/>
      <c r="X14" s="150"/>
      <c r="Y14" s="150"/>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c r="IU14"/>
      <c r="IV14"/>
      <c r="IW14"/>
      <c r="IX14"/>
      <c r="IY14"/>
      <c r="IZ14"/>
      <c r="JA14"/>
      <c r="JB14"/>
      <c r="JC14"/>
      <c r="JD14"/>
      <c r="JE14"/>
      <c r="JF14"/>
      <c r="JG14"/>
      <c r="JH14"/>
      <c r="JI14"/>
      <c r="JJ14"/>
      <c r="JK14"/>
      <c r="JL14"/>
      <c r="JM14"/>
      <c r="JN14"/>
      <c r="JO14"/>
      <c r="JP14"/>
      <c r="JQ14"/>
    </row>
    <row r="15" spans="1:277" s="93" customFormat="1" ht="45" customHeight="1">
      <c r="B15" s="96" t="s">
        <v>112</v>
      </c>
      <c r="C15" s="154"/>
      <c r="D15" s="154"/>
      <c r="E15" s="154"/>
      <c r="F15" s="154"/>
      <c r="G15" s="154"/>
      <c r="H15" s="154"/>
      <c r="I15" s="154"/>
      <c r="J15" s="239"/>
      <c r="K15" s="240"/>
      <c r="L15" s="241"/>
      <c r="M15" s="241"/>
      <c r="N15" s="239"/>
      <c r="O15" s="240"/>
      <c r="P15" s="118">
        <f>SUM(C15:O15)</f>
        <v>0</v>
      </c>
      <c r="Q15" s="155"/>
      <c r="R15" s="149"/>
      <c r="S15" s="150"/>
      <c r="T15" s="150"/>
      <c r="U15" s="150"/>
      <c r="V15" s="150"/>
      <c r="W15" s="150"/>
      <c r="X15" s="150"/>
      <c r="Y15" s="150"/>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c r="IT15"/>
      <c r="IU15"/>
      <c r="IV15"/>
      <c r="IW15"/>
      <c r="IX15"/>
      <c r="IY15"/>
      <c r="IZ15"/>
      <c r="JA15"/>
      <c r="JB15"/>
      <c r="JC15"/>
      <c r="JD15"/>
      <c r="JE15"/>
      <c r="JF15"/>
      <c r="JG15"/>
      <c r="JH15"/>
      <c r="JI15"/>
      <c r="JJ15"/>
      <c r="JK15"/>
      <c r="JL15"/>
      <c r="JM15"/>
      <c r="JN15"/>
      <c r="JO15"/>
      <c r="JP15"/>
      <c r="JQ15"/>
    </row>
    <row r="16" spans="1:277" s="93" customFormat="1" ht="30" customHeight="1">
      <c r="B16" s="97" t="s">
        <v>113</v>
      </c>
      <c r="C16" s="186" t="s">
        <v>114</v>
      </c>
      <c r="D16" s="197"/>
      <c r="E16" s="161" t="s">
        <v>204</v>
      </c>
      <c r="F16" s="160" t="s">
        <v>245</v>
      </c>
      <c r="G16" s="197"/>
      <c r="H16" s="161" t="s">
        <v>204</v>
      </c>
      <c r="I16" s="160" t="s">
        <v>248</v>
      </c>
      <c r="J16" s="285"/>
      <c r="K16" s="285"/>
      <c r="L16" s="286" t="s">
        <v>204</v>
      </c>
      <c r="M16" s="286"/>
      <c r="N16" s="161"/>
      <c r="O16" s="301"/>
      <c r="P16" s="301"/>
      <c r="Q16" s="302"/>
      <c r="R16" s="149"/>
      <c r="S16" s="150"/>
      <c r="T16" s="150"/>
      <c r="U16" s="150"/>
      <c r="V16" s="150"/>
      <c r="W16" s="150"/>
      <c r="X16" s="150"/>
      <c r="Y16" s="150"/>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c r="IR16"/>
      <c r="IS16"/>
      <c r="IT16"/>
      <c r="IU16"/>
      <c r="IV16"/>
      <c r="IW16"/>
      <c r="IX16"/>
      <c r="IY16"/>
      <c r="IZ16"/>
      <c r="JA16"/>
      <c r="JB16"/>
      <c r="JC16"/>
      <c r="JD16"/>
      <c r="JE16"/>
      <c r="JF16"/>
      <c r="JG16"/>
      <c r="JH16"/>
      <c r="JI16"/>
      <c r="JJ16"/>
      <c r="JK16"/>
      <c r="JL16"/>
      <c r="JM16"/>
      <c r="JN16"/>
      <c r="JO16"/>
      <c r="JP16"/>
      <c r="JQ16"/>
    </row>
    <row r="17" spans="1:277" s="93" customFormat="1" ht="37.5" customHeight="1">
      <c r="B17" s="294" t="s">
        <v>115</v>
      </c>
      <c r="C17" s="296" t="s">
        <v>200</v>
      </c>
      <c r="D17" s="297"/>
      <c r="E17" s="297"/>
      <c r="F17" s="297"/>
      <c r="G17" s="297"/>
      <c r="H17" s="297"/>
      <c r="I17" s="297"/>
      <c r="J17" s="297"/>
      <c r="K17" s="297"/>
      <c r="L17" s="297"/>
      <c r="M17" s="297"/>
      <c r="N17" s="297"/>
      <c r="O17" s="297"/>
      <c r="P17" s="297"/>
      <c r="Q17" s="298"/>
      <c r="R17" s="149"/>
      <c r="S17" s="150"/>
      <c r="T17" s="150"/>
      <c r="U17" s="150"/>
      <c r="V17" s="150"/>
      <c r="W17" s="150"/>
      <c r="X17" s="150"/>
      <c r="Y17" s="150"/>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c r="IR17"/>
      <c r="IS17"/>
      <c r="IT17"/>
      <c r="IU17"/>
      <c r="IV17"/>
      <c r="IW17"/>
      <c r="IX17"/>
      <c r="IY17"/>
      <c r="IZ17"/>
      <c r="JA17"/>
      <c r="JB17"/>
      <c r="JC17"/>
      <c r="JD17"/>
      <c r="JE17"/>
      <c r="JF17"/>
      <c r="JG17"/>
      <c r="JH17"/>
      <c r="JI17"/>
      <c r="JJ17"/>
      <c r="JK17"/>
      <c r="JL17"/>
      <c r="JM17"/>
      <c r="JN17"/>
      <c r="JO17"/>
      <c r="JP17"/>
      <c r="JQ17"/>
    </row>
    <row r="18" spans="1:277" s="93" customFormat="1" ht="37.5" customHeight="1">
      <c r="B18" s="295"/>
      <c r="C18" s="290" t="s">
        <v>173</v>
      </c>
      <c r="D18" s="291"/>
      <c r="E18" s="275"/>
      <c r="F18" s="275"/>
      <c r="G18" s="275"/>
      <c r="H18" s="275"/>
      <c r="I18" s="292" t="s">
        <v>201</v>
      </c>
      <c r="J18" s="292"/>
      <c r="K18" s="292"/>
      <c r="L18" s="292"/>
      <c r="M18" s="292"/>
      <c r="N18" s="292"/>
      <c r="O18" s="292"/>
      <c r="P18" s="292"/>
      <c r="Q18" s="293"/>
      <c r="R18" s="149"/>
      <c r="S18" s="150"/>
      <c r="T18" s="150"/>
      <c r="U18" s="150"/>
      <c r="V18" s="150"/>
      <c r="W18" s="150"/>
      <c r="X18" s="150"/>
      <c r="Y18" s="150"/>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c r="IO18"/>
      <c r="IP18"/>
      <c r="IQ18"/>
      <c r="IR18"/>
      <c r="IS18"/>
      <c r="IT18"/>
      <c r="IU18"/>
      <c r="IV18"/>
      <c r="IW18"/>
      <c r="IX18"/>
      <c r="IY18"/>
      <c r="IZ18"/>
      <c r="JA18"/>
      <c r="JB18"/>
      <c r="JC18"/>
      <c r="JD18"/>
      <c r="JE18"/>
      <c r="JF18"/>
      <c r="JG18"/>
      <c r="JH18"/>
      <c r="JI18"/>
      <c r="JJ18"/>
      <c r="JK18"/>
      <c r="JL18"/>
      <c r="JM18"/>
      <c r="JN18"/>
      <c r="JO18"/>
      <c r="JP18"/>
      <c r="JQ18"/>
    </row>
    <row r="19" spans="1:277" s="93" customFormat="1" ht="45" customHeight="1">
      <c r="B19" s="113" t="s">
        <v>168</v>
      </c>
      <c r="C19" s="98" t="s">
        <v>167</v>
      </c>
      <c r="D19" s="284"/>
      <c r="E19" s="285"/>
      <c r="F19" s="117" t="s">
        <v>191</v>
      </c>
      <c r="G19" s="116"/>
      <c r="H19" s="115"/>
      <c r="I19" s="115"/>
      <c r="J19" s="115"/>
      <c r="K19" s="115"/>
      <c r="L19" s="115"/>
      <c r="M19" s="115"/>
      <c r="N19" s="115"/>
      <c r="O19" s="115"/>
      <c r="P19" s="115"/>
      <c r="Q19" s="143"/>
      <c r="R19" s="149"/>
      <c r="S19" s="150"/>
      <c r="T19" s="150"/>
      <c r="U19" s="150"/>
      <c r="V19" s="150"/>
      <c r="W19" s="150"/>
      <c r="X19" s="150"/>
      <c r="Y19" s="150"/>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c r="IO19"/>
      <c r="IP19"/>
      <c r="IQ19"/>
      <c r="IR19"/>
      <c r="IS19"/>
      <c r="IT19"/>
      <c r="IU19"/>
      <c r="IV19"/>
      <c r="IW19"/>
      <c r="IX19"/>
      <c r="IY19"/>
      <c r="IZ19"/>
      <c r="JA19"/>
      <c r="JB19"/>
      <c r="JC19"/>
      <c r="JD19"/>
      <c r="JE19"/>
      <c r="JF19"/>
      <c r="JG19"/>
      <c r="JH19"/>
      <c r="JI19"/>
      <c r="JJ19"/>
      <c r="JK19"/>
      <c r="JL19"/>
      <c r="JM19"/>
      <c r="JN19"/>
      <c r="JO19"/>
      <c r="JP19"/>
      <c r="JQ19"/>
    </row>
    <row r="20" spans="1:277" s="93" customFormat="1" ht="45" customHeight="1" thickBot="1">
      <c r="B20" s="127" t="s">
        <v>169</v>
      </c>
      <c r="C20" s="299" t="s">
        <v>238</v>
      </c>
      <c r="D20" s="300"/>
      <c r="E20" s="300"/>
      <c r="F20" s="300"/>
      <c r="G20" s="287"/>
      <c r="H20" s="287"/>
      <c r="I20" s="287"/>
      <c r="J20" s="287"/>
      <c r="K20" s="287"/>
      <c r="L20" s="287"/>
      <c r="M20" s="144" t="s">
        <v>116</v>
      </c>
      <c r="N20" s="129" t="s">
        <v>170</v>
      </c>
      <c r="O20" s="288" t="s">
        <v>171</v>
      </c>
      <c r="P20" s="288"/>
      <c r="Q20" s="289"/>
      <c r="R20" s="149"/>
      <c r="S20" s="150"/>
      <c r="T20" s="150"/>
      <c r="U20" s="150"/>
      <c r="V20" s="150"/>
      <c r="W20" s="150"/>
      <c r="X20" s="150"/>
      <c r="Y20" s="15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c r="IO20"/>
      <c r="IP20"/>
      <c r="IQ20"/>
      <c r="IR20"/>
      <c r="IS20"/>
      <c r="IT20"/>
      <c r="IU20"/>
      <c r="IV20"/>
      <c r="IW20"/>
      <c r="IX20"/>
      <c r="IY20"/>
      <c r="IZ20"/>
      <c r="JA20"/>
      <c r="JB20"/>
      <c r="JC20"/>
      <c r="JD20"/>
      <c r="JE20"/>
      <c r="JF20"/>
      <c r="JG20"/>
      <c r="JH20"/>
      <c r="JI20"/>
      <c r="JJ20"/>
      <c r="JK20"/>
      <c r="JL20"/>
      <c r="JM20"/>
      <c r="JN20"/>
      <c r="JO20"/>
      <c r="JP20"/>
      <c r="JQ20"/>
    </row>
    <row r="21" spans="1:277" ht="18.75" customHeight="1">
      <c r="B21" s="162"/>
      <c r="C21" s="78"/>
      <c r="D21" s="78"/>
      <c r="E21" s="78"/>
      <c r="F21" s="79"/>
      <c r="G21" s="80"/>
      <c r="H21" s="81"/>
      <c r="I21" s="79"/>
      <c r="J21" s="77"/>
      <c r="K21" s="77"/>
      <c r="L21" s="77"/>
      <c r="M21" s="79"/>
      <c r="N21" s="79"/>
      <c r="O21" s="79"/>
      <c r="P21" s="79"/>
      <c r="Q21" s="79"/>
      <c r="R21" s="150"/>
      <c r="S21" s="150"/>
      <c r="T21" s="150"/>
      <c r="U21" s="150"/>
      <c r="V21" s="150"/>
      <c r="W21" s="150"/>
      <c r="X21" s="150"/>
      <c r="Y21" s="150"/>
    </row>
    <row r="22" spans="1:277" ht="18.75" customHeight="1">
      <c r="B22" s="162"/>
      <c r="C22" s="78"/>
      <c r="D22" s="78"/>
      <c r="E22" s="78"/>
      <c r="F22" s="79"/>
      <c r="G22" s="80"/>
      <c r="H22" s="81"/>
      <c r="I22" s="79"/>
      <c r="J22" s="77"/>
      <c r="K22" s="77"/>
      <c r="L22" s="77"/>
      <c r="M22" s="79"/>
      <c r="N22" s="79"/>
      <c r="O22" s="79"/>
      <c r="P22" s="79"/>
      <c r="Q22" s="79"/>
      <c r="R22" s="150"/>
      <c r="S22" s="150"/>
      <c r="T22" s="150"/>
      <c r="U22" s="150"/>
      <c r="V22" s="150"/>
      <c r="W22" s="150"/>
      <c r="X22" s="150"/>
      <c r="Y22" s="150"/>
    </row>
    <row r="23" spans="1:277" ht="18.75" customHeight="1" thickBot="1">
      <c r="B23" s="162"/>
      <c r="C23" s="78"/>
      <c r="D23" s="78"/>
      <c r="E23" s="78"/>
      <c r="F23" s="79"/>
      <c r="G23" s="80"/>
      <c r="H23" s="81"/>
      <c r="I23" s="79"/>
      <c r="J23" s="77"/>
      <c r="K23" s="77"/>
      <c r="L23" s="77"/>
      <c r="M23" s="79"/>
      <c r="N23" s="79"/>
      <c r="O23" s="79"/>
      <c r="P23" s="79"/>
      <c r="Q23" s="79"/>
      <c r="R23" s="150"/>
      <c r="S23" s="150"/>
      <c r="T23" s="150"/>
      <c r="U23" s="150"/>
      <c r="V23" s="150"/>
      <c r="W23" s="150"/>
      <c r="X23" s="150"/>
      <c r="Y23" s="150"/>
    </row>
    <row r="24" spans="1:277" ht="37.5" customHeight="1">
      <c r="B24" s="307" t="s">
        <v>249</v>
      </c>
      <c r="C24" s="221" t="s">
        <v>244</v>
      </c>
      <c r="D24" s="222"/>
      <c r="E24" s="223"/>
      <c r="F24" s="224"/>
      <c r="G24" s="224"/>
      <c r="H24" s="224"/>
      <c r="I24" s="224"/>
      <c r="J24" s="224"/>
      <c r="K24" s="224"/>
      <c r="L24" s="224"/>
      <c r="M24" s="224"/>
      <c r="N24" s="224"/>
      <c r="O24" s="224"/>
      <c r="P24" s="224"/>
      <c r="Q24" s="225"/>
      <c r="R24" s="150"/>
      <c r="S24" s="150"/>
      <c r="T24" s="150"/>
      <c r="U24" s="150"/>
      <c r="V24" s="150"/>
      <c r="W24" s="150"/>
      <c r="X24" s="150"/>
      <c r="Y24" s="150"/>
    </row>
    <row r="25" spans="1:277" ht="37.5" customHeight="1">
      <c r="B25" s="308"/>
      <c r="C25" s="226" t="s">
        <v>250</v>
      </c>
      <c r="D25" s="227"/>
      <c r="E25" s="228"/>
      <c r="F25" s="229"/>
      <c r="G25" s="229"/>
      <c r="H25" s="229"/>
      <c r="I25" s="229"/>
      <c r="J25" s="229"/>
      <c r="K25" s="229"/>
      <c r="L25" s="229"/>
      <c r="M25" s="229"/>
      <c r="N25" s="229"/>
      <c r="O25" s="229"/>
      <c r="P25" s="229"/>
      <c r="Q25" s="230"/>
    </row>
    <row r="26" spans="1:277" ht="37.5" customHeight="1">
      <c r="B26" s="308"/>
      <c r="C26" s="226" t="s">
        <v>251</v>
      </c>
      <c r="D26" s="227"/>
      <c r="E26" s="231" t="s">
        <v>252</v>
      </c>
      <c r="F26" s="232"/>
      <c r="G26" s="167"/>
      <c r="H26" s="164" t="s">
        <v>253</v>
      </c>
      <c r="I26" s="191"/>
      <c r="J26" s="219" t="s">
        <v>254</v>
      </c>
      <c r="K26" s="219"/>
      <c r="L26" s="219"/>
      <c r="M26" s="233"/>
      <c r="N26" s="233"/>
      <c r="O26" s="165" t="s">
        <v>253</v>
      </c>
      <c r="P26" s="163"/>
      <c r="Q26" s="180" t="s">
        <v>116</v>
      </c>
    </row>
    <row r="27" spans="1:277" ht="30" customHeight="1">
      <c r="B27" s="308"/>
      <c r="C27" s="234" t="s">
        <v>255</v>
      </c>
      <c r="D27" s="235"/>
      <c r="E27" s="159" t="s">
        <v>114</v>
      </c>
      <c r="F27" s="163"/>
      <c r="G27" s="115" t="s">
        <v>256</v>
      </c>
      <c r="H27" s="159" t="s">
        <v>245</v>
      </c>
      <c r="I27" s="190"/>
      <c r="J27" s="236" t="s">
        <v>257</v>
      </c>
      <c r="K27" s="236"/>
      <c r="L27" s="232" t="s">
        <v>258</v>
      </c>
      <c r="M27" s="232"/>
      <c r="N27" s="233"/>
      <c r="O27" s="233"/>
      <c r="P27" s="166" t="s">
        <v>204</v>
      </c>
      <c r="Q27" s="143"/>
    </row>
    <row r="28" spans="1:277" ht="33.75" customHeight="1">
      <c r="B28" s="308"/>
      <c r="C28" s="234" t="s">
        <v>259</v>
      </c>
      <c r="D28" s="235"/>
      <c r="E28" s="167"/>
      <c r="F28" s="164" t="s">
        <v>108</v>
      </c>
      <c r="G28" s="163"/>
      <c r="H28" s="164" t="s">
        <v>109</v>
      </c>
      <c r="I28" s="163"/>
      <c r="J28" s="164" t="s">
        <v>260</v>
      </c>
      <c r="K28" s="237"/>
      <c r="L28" s="237"/>
      <c r="M28" s="238" t="s">
        <v>279</v>
      </c>
      <c r="N28" s="238"/>
      <c r="O28" s="219"/>
      <c r="P28" s="219"/>
      <c r="Q28" s="220"/>
    </row>
    <row r="29" spans="1:277" ht="37.5" customHeight="1" thickBot="1">
      <c r="B29" s="309"/>
      <c r="C29" s="303" t="s">
        <v>261</v>
      </c>
      <c r="D29" s="304"/>
      <c r="E29" s="305"/>
      <c r="F29" s="305"/>
      <c r="G29" s="305"/>
      <c r="H29" s="305"/>
      <c r="I29" s="305"/>
      <c r="J29" s="305"/>
      <c r="K29" s="305"/>
      <c r="L29" s="305"/>
      <c r="M29" s="305"/>
      <c r="N29" s="305"/>
      <c r="O29" s="305"/>
      <c r="P29" s="305"/>
      <c r="Q29" s="306"/>
    </row>
    <row r="30" spans="1:277" ht="18.75" customHeight="1">
      <c r="B30" s="177"/>
      <c r="C30" s="178"/>
      <c r="D30" s="178"/>
      <c r="E30" s="179"/>
      <c r="F30" s="179"/>
      <c r="G30" s="179"/>
      <c r="H30" s="179"/>
      <c r="I30" s="179"/>
      <c r="J30" s="179"/>
      <c r="K30" s="179"/>
      <c r="L30" s="179"/>
      <c r="M30" s="179"/>
      <c r="N30" s="179"/>
      <c r="O30" s="179"/>
      <c r="P30" s="179"/>
      <c r="Q30" s="179"/>
    </row>
    <row r="31" spans="1:277" ht="22.5" customHeight="1">
      <c r="B31" s="280" t="s">
        <v>117</v>
      </c>
      <c r="C31" s="280"/>
      <c r="D31" s="280"/>
      <c r="E31" s="280"/>
      <c r="F31" s="280"/>
      <c r="G31" s="83"/>
      <c r="H31" s="83"/>
      <c r="I31" s="83"/>
      <c r="J31" s="83"/>
      <c r="K31" s="83"/>
      <c r="L31" s="281" t="s">
        <v>118</v>
      </c>
      <c r="M31" s="281"/>
      <c r="N31" s="156"/>
      <c r="O31" s="89" t="s">
        <v>109</v>
      </c>
      <c r="P31" s="156"/>
      <c r="Q31" s="89" t="s">
        <v>110</v>
      </c>
      <c r="T31" s="80"/>
      <c r="U31" s="80"/>
      <c r="V31" s="80"/>
      <c r="W31" s="80"/>
      <c r="X31" s="80"/>
      <c r="Y31" s="82"/>
      <c r="Z31" s="82"/>
    </row>
    <row r="32" spans="1:277" ht="18" customHeight="1">
      <c r="B32" s="8" t="s">
        <v>184</v>
      </c>
      <c r="C32" s="9"/>
      <c r="D32" s="9"/>
      <c r="E32" s="84"/>
      <c r="F32" s="84"/>
      <c r="G32" s="84"/>
      <c r="H32" s="84"/>
      <c r="I32" s="84"/>
      <c r="J32" s="84"/>
      <c r="K32" s="84"/>
      <c r="T32" s="80"/>
      <c r="U32" s="80"/>
      <c r="V32" s="80"/>
      <c r="W32" s="80"/>
      <c r="X32" s="80"/>
      <c r="Y32" s="82"/>
      <c r="Z32" s="82"/>
    </row>
    <row r="33" spans="2:52" ht="18.75" customHeight="1">
      <c r="B33" s="8" t="s">
        <v>196</v>
      </c>
      <c r="C33" s="11"/>
      <c r="D33" s="11"/>
      <c r="E33" s="11"/>
      <c r="F33" s="11"/>
      <c r="G33" s="11"/>
      <c r="H33" s="11"/>
      <c r="I33" s="11"/>
      <c r="J33" s="11"/>
      <c r="K33" s="11"/>
      <c r="L33" s="11"/>
      <c r="M33" s="11"/>
      <c r="N33" s="10"/>
      <c r="O33" s="11"/>
      <c r="P33" s="11"/>
      <c r="Q33" s="11"/>
      <c r="T33" s="80"/>
      <c r="U33" s="80"/>
      <c r="V33" s="80"/>
      <c r="W33" s="80"/>
      <c r="X33" s="80"/>
      <c r="Y33" s="82"/>
      <c r="Z33" s="82"/>
    </row>
    <row r="34" spans="2:52" s="93" customFormat="1" ht="22.5" customHeight="1">
      <c r="B34" s="283" t="s">
        <v>264</v>
      </c>
      <c r="C34" s="283"/>
      <c r="D34" s="283"/>
      <c r="E34" s="283"/>
      <c r="F34" s="283"/>
      <c r="G34" s="283"/>
      <c r="H34" s="283"/>
      <c r="I34" s="283"/>
      <c r="J34" s="283"/>
      <c r="K34" s="283"/>
      <c r="L34" s="283"/>
      <c r="M34" s="283"/>
      <c r="N34" s="283"/>
      <c r="O34" s="283"/>
      <c r="P34" s="283"/>
      <c r="Q34" s="283"/>
      <c r="R34"/>
      <c r="S34"/>
      <c r="T34" s="80"/>
      <c r="U34" s="80"/>
      <c r="V34" s="80"/>
      <c r="W34" s="80"/>
      <c r="X34" s="80"/>
      <c r="Y34" s="82"/>
      <c r="Z34" s="82"/>
      <c r="AA34"/>
      <c r="AB34"/>
      <c r="AC34"/>
      <c r="AD34"/>
      <c r="AE34"/>
      <c r="AF34"/>
      <c r="AG34"/>
      <c r="AH34"/>
      <c r="AI34"/>
      <c r="AJ34"/>
      <c r="AK34"/>
      <c r="AL34"/>
      <c r="AM34"/>
      <c r="AN34"/>
      <c r="AO34"/>
      <c r="AP34"/>
      <c r="AQ34"/>
      <c r="AR34"/>
      <c r="AS34"/>
      <c r="AT34"/>
      <c r="AU34"/>
      <c r="AV34"/>
      <c r="AW34"/>
      <c r="AX34"/>
      <c r="AY34"/>
      <c r="AZ34"/>
    </row>
    <row r="35" spans="2:52" s="93" customFormat="1" ht="22.5" customHeight="1">
      <c r="B35" s="283" t="s">
        <v>265</v>
      </c>
      <c r="C35" s="283"/>
      <c r="D35" s="283"/>
      <c r="E35" s="283"/>
      <c r="F35" s="283"/>
      <c r="G35" s="283"/>
      <c r="H35" s="283"/>
      <c r="I35" s="283"/>
      <c r="J35" s="283"/>
      <c r="K35" s="283"/>
      <c r="L35" s="283"/>
      <c r="M35" s="283"/>
      <c r="N35" s="283"/>
      <c r="O35" s="283"/>
      <c r="P35" s="283"/>
      <c r="Q35" s="283"/>
      <c r="R35"/>
      <c r="S35"/>
      <c r="T35" s="80"/>
      <c r="U35" s="80"/>
      <c r="V35" s="80"/>
      <c r="W35" s="80"/>
      <c r="X35" s="80"/>
      <c r="Y35" s="82"/>
      <c r="Z35" s="82"/>
      <c r="AA35"/>
      <c r="AB35"/>
      <c r="AC35"/>
      <c r="AD35"/>
      <c r="AE35"/>
      <c r="AF35"/>
      <c r="AG35"/>
      <c r="AH35"/>
      <c r="AI35"/>
      <c r="AJ35"/>
      <c r="AK35"/>
      <c r="AL35"/>
      <c r="AM35"/>
      <c r="AN35"/>
      <c r="AO35"/>
      <c r="AP35"/>
      <c r="AQ35"/>
      <c r="AR35"/>
      <c r="AS35"/>
      <c r="AT35"/>
      <c r="AU35"/>
      <c r="AV35"/>
      <c r="AW35"/>
      <c r="AX35"/>
      <c r="AY35"/>
      <c r="AZ35"/>
    </row>
    <row r="36" spans="2:52" s="93" customFormat="1" ht="22.5" customHeight="1">
      <c r="B36" s="283" t="s">
        <v>119</v>
      </c>
      <c r="C36" s="283"/>
      <c r="D36" s="283"/>
      <c r="E36" s="283"/>
      <c r="F36" s="283"/>
      <c r="G36" s="283"/>
      <c r="H36" s="283"/>
      <c r="I36" s="283"/>
      <c r="J36" s="283"/>
      <c r="K36" s="283"/>
      <c r="L36" s="283"/>
      <c r="M36" s="283"/>
      <c r="N36" s="283"/>
      <c r="O36" s="283"/>
      <c r="P36" s="283"/>
      <c r="Q36" s="283"/>
      <c r="R36"/>
      <c r="S36"/>
      <c r="T36" s="80"/>
      <c r="U36" s="80"/>
      <c r="V36" s="80"/>
      <c r="W36" s="80"/>
      <c r="X36" s="80"/>
      <c r="Y36" s="82"/>
      <c r="Z36" s="82"/>
      <c r="AA36"/>
      <c r="AB36"/>
      <c r="AC36"/>
      <c r="AD36"/>
      <c r="AE36"/>
      <c r="AF36"/>
      <c r="AG36"/>
      <c r="AH36"/>
      <c r="AI36"/>
      <c r="AJ36"/>
      <c r="AK36"/>
      <c r="AL36"/>
      <c r="AM36"/>
      <c r="AN36"/>
      <c r="AO36"/>
      <c r="AP36"/>
      <c r="AQ36"/>
      <c r="AR36"/>
      <c r="AS36"/>
      <c r="AT36"/>
      <c r="AU36"/>
      <c r="AV36"/>
      <c r="AW36"/>
      <c r="AX36"/>
      <c r="AY36"/>
      <c r="AZ36"/>
    </row>
    <row r="37" spans="2:52" s="93" customFormat="1" ht="22.5" customHeight="1">
      <c r="B37" s="283" t="s">
        <v>266</v>
      </c>
      <c r="C37" s="283"/>
      <c r="D37" s="283"/>
      <c r="E37" s="283"/>
      <c r="F37" s="283"/>
      <c r="G37" s="283"/>
      <c r="H37" s="283"/>
      <c r="I37" s="283"/>
      <c r="J37" s="283"/>
      <c r="K37" s="283"/>
      <c r="L37" s="283"/>
      <c r="M37" s="283"/>
      <c r="N37" s="283"/>
      <c r="O37" s="283"/>
      <c r="P37" s="283"/>
      <c r="Q37" s="283"/>
      <c r="R37"/>
      <c r="S37"/>
      <c r="T37" s="80"/>
      <c r="U37" s="80"/>
      <c r="V37" s="80"/>
      <c r="W37" s="80"/>
      <c r="X37" s="80"/>
      <c r="Y37" s="82"/>
      <c r="Z37" s="82"/>
      <c r="AA37"/>
      <c r="AB37"/>
      <c r="AC37"/>
      <c r="AD37"/>
      <c r="AE37"/>
      <c r="AF37"/>
      <c r="AG37"/>
      <c r="AH37"/>
      <c r="AI37"/>
      <c r="AJ37"/>
      <c r="AK37"/>
      <c r="AL37"/>
      <c r="AM37"/>
      <c r="AN37"/>
      <c r="AO37"/>
      <c r="AP37"/>
      <c r="AQ37"/>
      <c r="AR37"/>
      <c r="AS37"/>
      <c r="AT37"/>
      <c r="AU37"/>
      <c r="AV37"/>
      <c r="AW37"/>
      <c r="AX37"/>
      <c r="AY37"/>
      <c r="AZ37"/>
    </row>
    <row r="38" spans="2:52" s="93" customFormat="1" ht="22.5" customHeight="1">
      <c r="B38" s="283" t="s">
        <v>207</v>
      </c>
      <c r="C38" s="283"/>
      <c r="D38" s="283"/>
      <c r="E38" s="283"/>
      <c r="F38" s="283"/>
      <c r="G38" s="283"/>
      <c r="H38" s="283"/>
      <c r="I38" s="283"/>
      <c r="J38" s="283"/>
      <c r="K38" s="283"/>
      <c r="L38" s="283"/>
      <c r="M38" s="283"/>
      <c r="N38" s="283"/>
      <c r="O38" s="283"/>
      <c r="P38" s="283"/>
      <c r="Q38" s="283"/>
      <c r="R38"/>
      <c r="S38"/>
      <c r="T38" s="80"/>
      <c r="U38" s="80"/>
      <c r="V38" s="80"/>
      <c r="W38" s="80"/>
      <c r="X38" s="80"/>
      <c r="Y38" s="82"/>
      <c r="Z38" s="82"/>
      <c r="AA38"/>
      <c r="AB38"/>
      <c r="AC38"/>
      <c r="AD38"/>
      <c r="AE38"/>
      <c r="AF38"/>
      <c r="AG38"/>
      <c r="AH38"/>
      <c r="AI38"/>
      <c r="AJ38"/>
      <c r="AK38"/>
      <c r="AL38"/>
      <c r="AM38"/>
      <c r="AN38"/>
      <c r="AO38"/>
      <c r="AP38"/>
      <c r="AQ38"/>
      <c r="AR38"/>
      <c r="AS38"/>
      <c r="AT38"/>
      <c r="AU38"/>
      <c r="AV38"/>
      <c r="AW38"/>
      <c r="AX38"/>
      <c r="AY38"/>
      <c r="AZ38"/>
    </row>
    <row r="39" spans="2:52" s="93" customFormat="1" ht="22.5" customHeight="1">
      <c r="B39" s="283" t="s">
        <v>208</v>
      </c>
      <c r="C39" s="283"/>
      <c r="D39" s="283"/>
      <c r="E39" s="283"/>
      <c r="F39" s="283"/>
      <c r="G39" s="283"/>
      <c r="H39" s="283"/>
      <c r="I39" s="283"/>
      <c r="J39" s="283"/>
      <c r="K39" s="283"/>
      <c r="L39" s="283"/>
      <c r="M39" s="283"/>
      <c r="N39" s="283"/>
      <c r="O39" s="283"/>
      <c r="P39" s="283"/>
      <c r="Q39" s="283"/>
      <c r="R39"/>
      <c r="S39"/>
      <c r="T39" s="80"/>
      <c r="U39" s="80"/>
      <c r="V39" s="80"/>
      <c r="W39" s="80"/>
      <c r="X39" s="80"/>
      <c r="Y39" s="82"/>
      <c r="Z39" s="82"/>
      <c r="AA39"/>
      <c r="AB39"/>
      <c r="AC39"/>
      <c r="AD39"/>
      <c r="AE39"/>
      <c r="AF39"/>
      <c r="AG39"/>
      <c r="AH39"/>
      <c r="AI39"/>
      <c r="AJ39"/>
      <c r="AK39"/>
      <c r="AL39"/>
      <c r="AM39"/>
      <c r="AN39"/>
      <c r="AO39"/>
      <c r="AP39"/>
      <c r="AQ39"/>
      <c r="AR39"/>
      <c r="AS39"/>
      <c r="AT39"/>
      <c r="AU39"/>
      <c r="AV39"/>
      <c r="AW39"/>
      <c r="AX39"/>
      <c r="AY39"/>
      <c r="AZ39"/>
    </row>
    <row r="40" spans="2:52" s="93" customFormat="1" ht="22.5" customHeight="1">
      <c r="B40" s="312" t="s">
        <v>269</v>
      </c>
      <c r="C40" s="312"/>
      <c r="D40" s="312"/>
      <c r="E40" s="312"/>
      <c r="F40" s="312"/>
      <c r="G40" s="312"/>
      <c r="H40" s="312"/>
      <c r="I40" s="312"/>
      <c r="J40" s="312"/>
      <c r="K40" s="312"/>
      <c r="L40" s="312"/>
      <c r="M40" s="312"/>
      <c r="N40" s="312"/>
      <c r="O40" s="312"/>
      <c r="P40" s="312"/>
      <c r="Q40" s="312"/>
      <c r="R40"/>
      <c r="S40"/>
      <c r="T40" s="80"/>
      <c r="U40" s="80"/>
      <c r="V40" s="80"/>
      <c r="W40" s="80"/>
      <c r="X40" s="80"/>
      <c r="Y40" s="82"/>
      <c r="Z40" s="82"/>
      <c r="AA40"/>
      <c r="AB40"/>
      <c r="AC40"/>
      <c r="AD40"/>
      <c r="AE40"/>
      <c r="AF40"/>
      <c r="AG40"/>
      <c r="AH40"/>
      <c r="AI40"/>
      <c r="AJ40"/>
      <c r="AK40"/>
      <c r="AL40"/>
      <c r="AM40"/>
      <c r="AN40"/>
      <c r="AO40"/>
      <c r="AP40"/>
      <c r="AQ40"/>
      <c r="AR40"/>
      <c r="AS40"/>
      <c r="AT40"/>
      <c r="AU40"/>
      <c r="AV40"/>
      <c r="AW40"/>
      <c r="AX40"/>
      <c r="AY40"/>
      <c r="AZ40"/>
    </row>
    <row r="41" spans="2:52" s="93" customFormat="1" ht="22.5" customHeight="1">
      <c r="B41" s="283" t="s">
        <v>192</v>
      </c>
      <c r="C41" s="283"/>
      <c r="D41" s="283"/>
      <c r="E41" s="283"/>
      <c r="F41" s="283"/>
      <c r="G41" s="283"/>
      <c r="H41" s="283"/>
      <c r="I41" s="283"/>
      <c r="J41" s="283"/>
      <c r="K41" s="283"/>
      <c r="L41" s="283"/>
      <c r="M41" s="283"/>
      <c r="N41" s="283"/>
      <c r="O41" s="283"/>
      <c r="P41" s="283"/>
      <c r="Q41" s="283"/>
      <c r="R41"/>
      <c r="S41"/>
      <c r="T41" s="80"/>
      <c r="U41" s="80"/>
      <c r="V41" s="80"/>
      <c r="W41" s="80"/>
      <c r="X41" s="80"/>
      <c r="Y41" s="82"/>
      <c r="Z41" s="82"/>
      <c r="AA41"/>
      <c r="AB41"/>
      <c r="AC41"/>
      <c r="AD41"/>
      <c r="AE41"/>
      <c r="AF41"/>
      <c r="AG41"/>
      <c r="AH41"/>
      <c r="AI41"/>
      <c r="AJ41"/>
      <c r="AK41"/>
      <c r="AL41"/>
      <c r="AM41"/>
      <c r="AN41"/>
      <c r="AO41"/>
      <c r="AP41"/>
      <c r="AQ41"/>
      <c r="AR41"/>
      <c r="AS41"/>
      <c r="AT41"/>
      <c r="AU41"/>
      <c r="AV41"/>
      <c r="AW41"/>
      <c r="AX41"/>
      <c r="AY41"/>
      <c r="AZ41"/>
    </row>
    <row r="42" spans="2:52" s="93" customFormat="1" ht="22.5" customHeight="1">
      <c r="B42" s="283" t="s">
        <v>267</v>
      </c>
      <c r="C42" s="283"/>
      <c r="D42" s="283"/>
      <c r="E42" s="283"/>
      <c r="F42" s="283"/>
      <c r="G42" s="283"/>
      <c r="H42" s="283"/>
      <c r="I42" s="283"/>
      <c r="J42" s="283"/>
      <c r="K42" s="283"/>
      <c r="L42" s="283"/>
      <c r="M42" s="283"/>
      <c r="N42" s="283"/>
      <c r="O42" s="283"/>
      <c r="P42" s="283"/>
      <c r="Q42" s="283"/>
      <c r="R42"/>
      <c r="S42"/>
      <c r="T42" s="80"/>
      <c r="U42" s="80"/>
      <c r="V42" s="80"/>
      <c r="W42" s="80"/>
      <c r="X42" s="80"/>
      <c r="Y42" s="82"/>
      <c r="Z42" s="82"/>
      <c r="AA42"/>
      <c r="AB42"/>
      <c r="AC42"/>
      <c r="AD42"/>
      <c r="AE42"/>
      <c r="AF42"/>
      <c r="AG42"/>
      <c r="AH42"/>
      <c r="AI42"/>
      <c r="AJ42"/>
      <c r="AK42"/>
      <c r="AL42"/>
      <c r="AM42"/>
      <c r="AN42"/>
      <c r="AO42"/>
      <c r="AP42"/>
      <c r="AQ42"/>
      <c r="AR42"/>
      <c r="AS42"/>
      <c r="AT42"/>
      <c r="AU42"/>
      <c r="AV42"/>
      <c r="AW42"/>
      <c r="AX42"/>
      <c r="AY42"/>
      <c r="AZ42"/>
    </row>
    <row r="43" spans="2:52" s="93" customFormat="1" ht="22.5" customHeight="1">
      <c r="B43" s="283" t="s">
        <v>240</v>
      </c>
      <c r="C43" s="283"/>
      <c r="D43" s="283"/>
      <c r="E43" s="283"/>
      <c r="F43" s="283"/>
      <c r="G43" s="283"/>
      <c r="H43" s="283"/>
      <c r="I43" s="283"/>
      <c r="J43" s="283"/>
      <c r="K43" s="283"/>
      <c r="L43" s="283"/>
      <c r="M43" s="283"/>
      <c r="N43" s="283"/>
      <c r="O43" s="283"/>
      <c r="P43" s="283"/>
      <c r="Q43" s="103"/>
      <c r="R43"/>
      <c r="S43"/>
      <c r="T43" s="80"/>
      <c r="U43" s="80"/>
      <c r="V43" s="80"/>
      <c r="W43" s="80"/>
      <c r="X43" s="80"/>
      <c r="Y43" s="82"/>
      <c r="Z43" s="82"/>
      <c r="AA43"/>
      <c r="AB43"/>
      <c r="AC43"/>
      <c r="AD43"/>
      <c r="AE43"/>
      <c r="AF43"/>
      <c r="AG43"/>
      <c r="AH43"/>
      <c r="AI43"/>
      <c r="AJ43"/>
      <c r="AK43"/>
      <c r="AL43"/>
      <c r="AM43"/>
      <c r="AN43"/>
      <c r="AO43"/>
      <c r="AP43"/>
      <c r="AQ43"/>
      <c r="AR43"/>
      <c r="AS43"/>
      <c r="AT43"/>
      <c r="AU43"/>
      <c r="AV43"/>
      <c r="AW43"/>
      <c r="AX43"/>
      <c r="AY43"/>
      <c r="AZ43"/>
    </row>
    <row r="44" spans="2:52" s="93" customFormat="1" ht="22.5" customHeight="1">
      <c r="B44" s="103"/>
      <c r="C44" s="105" t="s">
        <v>176</v>
      </c>
      <c r="D44" s="314"/>
      <c r="E44" s="314"/>
      <c r="F44" s="314"/>
      <c r="G44" s="314"/>
      <c r="H44" s="314"/>
      <c r="I44" s="314"/>
      <c r="J44" s="314"/>
      <c r="K44" s="314"/>
      <c r="L44" s="317" t="s">
        <v>177</v>
      </c>
      <c r="M44" s="317"/>
      <c r="N44" s="282"/>
      <c r="O44" s="282"/>
      <c r="P44" s="107" t="s">
        <v>139</v>
      </c>
      <c r="Q44" s="103"/>
      <c r="R44"/>
      <c r="S44"/>
      <c r="T44" s="80"/>
      <c r="U44" s="80"/>
      <c r="V44" s="80"/>
      <c r="W44" s="80"/>
      <c r="X44" s="80"/>
      <c r="Y44" s="82"/>
      <c r="Z44" s="82"/>
      <c r="AA44"/>
      <c r="AB44"/>
      <c r="AC44"/>
      <c r="AD44"/>
      <c r="AE44"/>
      <c r="AF44"/>
      <c r="AG44"/>
      <c r="AH44"/>
      <c r="AI44"/>
      <c r="AJ44"/>
      <c r="AK44"/>
      <c r="AL44"/>
      <c r="AM44"/>
      <c r="AN44"/>
      <c r="AO44"/>
      <c r="AP44"/>
      <c r="AQ44"/>
      <c r="AR44"/>
      <c r="AS44"/>
      <c r="AT44"/>
      <c r="AU44"/>
      <c r="AV44"/>
      <c r="AW44"/>
      <c r="AX44"/>
      <c r="AY44"/>
      <c r="AZ44"/>
    </row>
    <row r="45" spans="2:52" s="93" customFormat="1" ht="22.5" customHeight="1">
      <c r="B45" s="283" t="s">
        <v>229</v>
      </c>
      <c r="C45" s="283"/>
      <c r="D45" s="283"/>
      <c r="E45" s="283"/>
      <c r="F45" s="283"/>
      <c r="G45" s="283"/>
      <c r="H45" s="283"/>
      <c r="I45" s="283"/>
      <c r="J45" s="283"/>
      <c r="K45" s="283"/>
      <c r="L45" s="283"/>
      <c r="M45" s="283"/>
      <c r="N45" s="283"/>
      <c r="O45" s="283"/>
      <c r="P45" s="283"/>
      <c r="Q45" s="283"/>
      <c r="R45"/>
      <c r="S45"/>
      <c r="T45" s="80"/>
      <c r="U45" s="80"/>
      <c r="V45" s="80"/>
      <c r="W45" s="80"/>
      <c r="X45" s="80"/>
      <c r="Y45" s="82"/>
      <c r="Z45" s="82"/>
      <c r="AA45"/>
      <c r="AB45"/>
      <c r="AC45"/>
      <c r="AD45"/>
      <c r="AE45"/>
      <c r="AF45"/>
      <c r="AG45"/>
      <c r="AH45"/>
      <c r="AI45"/>
      <c r="AJ45"/>
      <c r="AK45"/>
      <c r="AL45"/>
      <c r="AM45"/>
      <c r="AN45"/>
      <c r="AO45"/>
      <c r="AP45"/>
      <c r="AQ45"/>
      <c r="AR45"/>
      <c r="AS45"/>
      <c r="AT45"/>
      <c r="AU45"/>
      <c r="AV45"/>
      <c r="AW45"/>
      <c r="AX45"/>
      <c r="AY45"/>
      <c r="AZ45"/>
    </row>
    <row r="46" spans="2:52" s="93" customFormat="1" ht="18.75" customHeight="1">
      <c r="C46" s="192" t="s">
        <v>140</v>
      </c>
      <c r="D46" s="313"/>
      <c r="E46" s="313"/>
      <c r="F46" s="313"/>
      <c r="G46" s="313"/>
      <c r="H46" s="313"/>
      <c r="I46" s="313"/>
      <c r="J46" s="313"/>
      <c r="K46" s="313"/>
      <c r="L46" s="313"/>
      <c r="M46" s="313"/>
      <c r="N46" s="313"/>
      <c r="O46" s="313"/>
      <c r="P46" s="313"/>
      <c r="Q46" s="313"/>
      <c r="R46"/>
      <c r="S46"/>
      <c r="T46" s="80"/>
      <c r="U46" s="80"/>
      <c r="V46" s="80"/>
      <c r="W46" s="80"/>
      <c r="X46" s="80"/>
      <c r="Y46" s="82"/>
      <c r="Z46" s="82"/>
      <c r="AA46"/>
      <c r="AB46"/>
      <c r="AC46"/>
      <c r="AD46"/>
      <c r="AE46"/>
      <c r="AF46"/>
      <c r="AG46"/>
      <c r="AH46"/>
      <c r="AI46"/>
      <c r="AJ46"/>
      <c r="AK46"/>
      <c r="AL46"/>
      <c r="AM46"/>
      <c r="AN46"/>
      <c r="AO46"/>
      <c r="AP46"/>
      <c r="AQ46"/>
      <c r="AR46"/>
      <c r="AS46"/>
      <c r="AT46"/>
      <c r="AU46"/>
      <c r="AV46"/>
      <c r="AW46"/>
      <c r="AX46"/>
      <c r="AY46"/>
      <c r="AZ46"/>
    </row>
    <row r="47" spans="2:52" s="93" customFormat="1" ht="18.75" customHeight="1">
      <c r="C47" s="103"/>
      <c r="D47" s="313"/>
      <c r="E47" s="313"/>
      <c r="F47" s="313"/>
      <c r="G47" s="313"/>
      <c r="H47" s="313"/>
      <c r="I47" s="313"/>
      <c r="J47" s="313"/>
      <c r="K47" s="313"/>
      <c r="L47" s="313"/>
      <c r="M47" s="313"/>
      <c r="N47" s="313"/>
      <c r="O47" s="313"/>
      <c r="P47" s="313"/>
      <c r="Q47" s="313"/>
      <c r="R47"/>
      <c r="S47"/>
      <c r="T47" s="80"/>
      <c r="U47" s="80"/>
      <c r="V47" s="80"/>
      <c r="W47" s="80"/>
      <c r="X47" s="80"/>
      <c r="Y47" s="82"/>
      <c r="Z47" s="82"/>
      <c r="AA47"/>
      <c r="AB47"/>
      <c r="AC47"/>
      <c r="AD47"/>
      <c r="AE47"/>
      <c r="AF47"/>
      <c r="AG47"/>
      <c r="AH47"/>
      <c r="AI47"/>
      <c r="AJ47"/>
      <c r="AK47"/>
      <c r="AL47"/>
      <c r="AM47"/>
      <c r="AN47"/>
      <c r="AO47"/>
      <c r="AP47"/>
      <c r="AQ47"/>
      <c r="AR47"/>
      <c r="AS47"/>
      <c r="AT47"/>
      <c r="AU47"/>
      <c r="AV47"/>
      <c r="AW47"/>
      <c r="AX47"/>
      <c r="AY47"/>
      <c r="AZ47"/>
    </row>
    <row r="48" spans="2:52" s="93" customFormat="1" ht="33.75" customHeight="1">
      <c r="B48" s="312" t="s">
        <v>270</v>
      </c>
      <c r="C48" s="312"/>
      <c r="D48" s="312"/>
      <c r="E48" s="312"/>
      <c r="F48" s="312"/>
      <c r="G48" s="312"/>
      <c r="H48" s="312"/>
      <c r="I48" s="312"/>
      <c r="J48" s="312"/>
      <c r="K48" s="312"/>
      <c r="L48" s="312"/>
      <c r="M48" s="312"/>
      <c r="N48" s="312"/>
      <c r="O48" s="312"/>
      <c r="P48" s="312"/>
      <c r="Q48" s="312"/>
      <c r="R48"/>
      <c r="S48"/>
      <c r="T48" s="80"/>
      <c r="U48" s="80"/>
      <c r="V48" s="80"/>
      <c r="W48" s="80"/>
      <c r="X48" s="80"/>
      <c r="Y48" s="82"/>
      <c r="Z48" s="82"/>
      <c r="AA48"/>
      <c r="AB48"/>
      <c r="AC48"/>
      <c r="AD48"/>
      <c r="AE48"/>
      <c r="AF48"/>
      <c r="AG48"/>
      <c r="AH48"/>
      <c r="AI48"/>
      <c r="AJ48"/>
      <c r="AK48"/>
      <c r="AL48"/>
      <c r="AM48"/>
      <c r="AN48"/>
      <c r="AO48"/>
      <c r="AP48"/>
      <c r="AQ48"/>
      <c r="AR48"/>
      <c r="AS48"/>
      <c r="AT48"/>
      <c r="AU48"/>
      <c r="AV48"/>
      <c r="AW48"/>
      <c r="AX48"/>
      <c r="AY48"/>
      <c r="AZ48"/>
    </row>
    <row r="49" spans="2:52" s="93" customFormat="1" ht="18.75" customHeight="1">
      <c r="B49" s="316" t="s">
        <v>197</v>
      </c>
      <c r="C49" s="316"/>
      <c r="D49" s="316"/>
      <c r="E49" s="316"/>
      <c r="F49" s="316"/>
      <c r="G49" s="316"/>
      <c r="H49" s="316"/>
      <c r="I49" s="316"/>
      <c r="J49" s="316"/>
      <c r="K49" s="316"/>
      <c r="L49" s="316"/>
      <c r="M49" s="316"/>
      <c r="N49" s="316"/>
      <c r="O49" s="316"/>
      <c r="P49" s="316"/>
      <c r="Q49" s="316"/>
      <c r="R49"/>
      <c r="S49"/>
      <c r="T49" s="80"/>
      <c r="U49" s="80"/>
      <c r="V49" s="80"/>
      <c r="W49" s="80"/>
      <c r="X49" s="80"/>
      <c r="Y49" s="82"/>
      <c r="Z49" s="82"/>
      <c r="AA49"/>
      <c r="AB49"/>
      <c r="AC49"/>
      <c r="AD49"/>
      <c r="AE49"/>
      <c r="AF49"/>
      <c r="AG49"/>
      <c r="AH49"/>
      <c r="AI49"/>
      <c r="AJ49"/>
      <c r="AK49"/>
      <c r="AL49"/>
      <c r="AM49"/>
      <c r="AN49"/>
      <c r="AO49"/>
      <c r="AP49"/>
      <c r="AQ49"/>
      <c r="AR49"/>
      <c r="AS49"/>
      <c r="AT49"/>
      <c r="AU49"/>
      <c r="AV49"/>
      <c r="AW49"/>
      <c r="AX49"/>
      <c r="AY49"/>
      <c r="AZ49"/>
    </row>
    <row r="50" spans="2:52" s="93" customFormat="1" ht="22.5" customHeight="1">
      <c r="B50" s="283" t="s">
        <v>230</v>
      </c>
      <c r="C50" s="283"/>
      <c r="D50" s="283"/>
      <c r="E50" s="283"/>
      <c r="F50" s="283"/>
      <c r="G50" s="283"/>
      <c r="H50" s="283"/>
      <c r="I50" s="283"/>
      <c r="J50" s="283"/>
      <c r="K50" s="283"/>
      <c r="L50" s="283"/>
      <c r="M50" s="283"/>
      <c r="N50" s="283"/>
      <c r="O50" s="283"/>
      <c r="P50" s="283"/>
      <c r="Q50" s="283"/>
      <c r="R50"/>
      <c r="S50"/>
      <c r="T50" s="80"/>
      <c r="U50" s="80"/>
      <c r="V50" s="80"/>
      <c r="W50" s="80"/>
      <c r="X50" s="80"/>
      <c r="Y50" s="82"/>
      <c r="Z50" s="82"/>
      <c r="AA50"/>
      <c r="AB50"/>
      <c r="AC50"/>
      <c r="AD50"/>
      <c r="AE50"/>
      <c r="AF50"/>
      <c r="AG50"/>
      <c r="AH50"/>
      <c r="AI50"/>
      <c r="AJ50"/>
      <c r="AK50"/>
      <c r="AL50"/>
      <c r="AM50"/>
      <c r="AN50"/>
      <c r="AO50"/>
      <c r="AP50"/>
      <c r="AQ50"/>
      <c r="AR50"/>
      <c r="AS50"/>
      <c r="AT50"/>
      <c r="AU50"/>
      <c r="AV50"/>
      <c r="AW50"/>
      <c r="AX50"/>
      <c r="AY50"/>
      <c r="AZ50"/>
    </row>
    <row r="51" spans="2:52" s="93" customFormat="1" ht="22.5" customHeight="1">
      <c r="B51" s="283" t="s">
        <v>179</v>
      </c>
      <c r="C51" s="283"/>
      <c r="D51" s="283"/>
      <c r="E51" s="283"/>
      <c r="F51" s="283"/>
      <c r="G51" s="283"/>
      <c r="H51" s="283"/>
      <c r="I51" s="283"/>
      <c r="J51" s="283"/>
      <c r="K51" s="283"/>
      <c r="L51" s="283"/>
      <c r="M51" s="283"/>
      <c r="N51" s="283"/>
      <c r="O51" s="283"/>
      <c r="P51" s="283"/>
      <c r="Q51" s="283"/>
      <c r="R51"/>
      <c r="S51"/>
      <c r="T51" s="80"/>
      <c r="U51" s="80"/>
      <c r="V51" s="80"/>
      <c r="W51" s="80"/>
      <c r="X51" s="80"/>
      <c r="Y51" s="82"/>
      <c r="Z51" s="82"/>
      <c r="AA51"/>
      <c r="AB51"/>
      <c r="AC51"/>
      <c r="AD51"/>
      <c r="AE51"/>
      <c r="AF51"/>
      <c r="AG51"/>
      <c r="AH51"/>
      <c r="AI51"/>
      <c r="AJ51"/>
      <c r="AK51"/>
      <c r="AL51"/>
      <c r="AM51"/>
      <c r="AN51"/>
      <c r="AO51"/>
      <c r="AP51"/>
      <c r="AQ51"/>
      <c r="AR51"/>
      <c r="AS51"/>
      <c r="AT51"/>
      <c r="AU51"/>
      <c r="AV51"/>
      <c r="AW51"/>
      <c r="AX51"/>
      <c r="AY51"/>
      <c r="AZ51"/>
    </row>
    <row r="52" spans="2:52" s="88" customFormat="1" ht="22.5" customHeight="1">
      <c r="B52" s="106" t="s">
        <v>182</v>
      </c>
      <c r="C52" s="106"/>
      <c r="D52" s="106"/>
      <c r="E52" s="106"/>
      <c r="F52" s="106"/>
      <c r="G52" s="106"/>
      <c r="H52" s="106"/>
      <c r="I52" s="106"/>
      <c r="J52" s="106"/>
      <c r="K52" s="106"/>
      <c r="L52" s="106"/>
      <c r="M52" s="106"/>
      <c r="N52" s="106"/>
      <c r="O52" s="106"/>
      <c r="P52" s="106"/>
      <c r="Q52" s="106"/>
      <c r="R52"/>
      <c r="S52"/>
      <c r="T52" s="80"/>
      <c r="U52" s="80"/>
      <c r="V52" s="80"/>
      <c r="W52" s="80"/>
      <c r="X52" s="80"/>
      <c r="Y52" s="82"/>
      <c r="Z52" s="82"/>
      <c r="AA52"/>
      <c r="AB52"/>
      <c r="AC52"/>
      <c r="AD52"/>
      <c r="AE52"/>
      <c r="AF52"/>
      <c r="AG52"/>
      <c r="AH52"/>
      <c r="AI52"/>
      <c r="AJ52"/>
      <c r="AK52"/>
      <c r="AL52"/>
      <c r="AM52"/>
      <c r="AN52"/>
      <c r="AO52"/>
      <c r="AP52"/>
      <c r="AQ52"/>
      <c r="AR52"/>
      <c r="AS52"/>
      <c r="AT52"/>
      <c r="AU52"/>
      <c r="AV52"/>
      <c r="AW52"/>
      <c r="AX52"/>
      <c r="AY52"/>
      <c r="AZ52"/>
    </row>
    <row r="53" spans="2:52" s="88" customFormat="1" ht="22.5" customHeight="1">
      <c r="B53" s="102"/>
      <c r="C53" s="105" t="s">
        <v>176</v>
      </c>
      <c r="D53" s="314"/>
      <c r="E53" s="314"/>
      <c r="F53" s="314"/>
      <c r="G53" s="314"/>
      <c r="H53" s="314"/>
      <c r="I53" s="314"/>
      <c r="J53" s="314"/>
      <c r="K53" s="314"/>
      <c r="L53" s="317" t="s">
        <v>177</v>
      </c>
      <c r="M53" s="317"/>
      <c r="N53" s="282"/>
      <c r="O53" s="282"/>
      <c r="P53" s="107" t="s">
        <v>139</v>
      </c>
      <c r="Q53" s="100"/>
      <c r="R53"/>
      <c r="S53"/>
      <c r="T53" s="80"/>
      <c r="U53" s="80"/>
      <c r="V53" s="80"/>
      <c r="W53" s="80"/>
      <c r="X53" s="80"/>
      <c r="Y53" s="82"/>
      <c r="Z53" s="82"/>
      <c r="AA53"/>
      <c r="AB53"/>
      <c r="AC53"/>
      <c r="AD53"/>
      <c r="AE53"/>
      <c r="AF53"/>
      <c r="AG53"/>
      <c r="AH53"/>
      <c r="AI53"/>
      <c r="AJ53"/>
      <c r="AK53"/>
      <c r="AL53"/>
      <c r="AM53"/>
      <c r="AN53"/>
      <c r="AO53"/>
      <c r="AP53"/>
      <c r="AQ53"/>
      <c r="AR53"/>
      <c r="AS53"/>
      <c r="AT53"/>
      <c r="AU53"/>
      <c r="AV53"/>
      <c r="AW53"/>
      <c r="AX53"/>
      <c r="AY53"/>
      <c r="AZ53"/>
    </row>
    <row r="54" spans="2:52" s="93" customFormat="1" ht="22.5" customHeight="1">
      <c r="B54" s="283" t="s">
        <v>272</v>
      </c>
      <c r="C54" s="283"/>
      <c r="D54" s="283"/>
      <c r="E54" s="283"/>
      <c r="F54" s="283"/>
      <c r="G54" s="283"/>
      <c r="H54" s="283"/>
      <c r="I54" s="283"/>
      <c r="J54" s="283"/>
      <c r="K54" s="283"/>
      <c r="L54" s="283"/>
      <c r="M54" s="283"/>
      <c r="N54" s="283"/>
      <c r="O54" s="283"/>
      <c r="P54" s="283"/>
      <c r="Q54" s="283"/>
      <c r="R54"/>
      <c r="S54"/>
      <c r="T54" s="80"/>
      <c r="U54" s="80"/>
      <c r="V54" s="80"/>
      <c r="W54" s="80"/>
      <c r="X54" s="80"/>
      <c r="Y54" s="82"/>
      <c r="Z54" s="82"/>
      <c r="AA54"/>
      <c r="AB54"/>
      <c r="AC54"/>
      <c r="AD54"/>
      <c r="AE54"/>
      <c r="AF54"/>
      <c r="AG54"/>
      <c r="AH54"/>
      <c r="AI54"/>
      <c r="AJ54"/>
      <c r="AK54"/>
      <c r="AL54"/>
      <c r="AM54"/>
      <c r="AN54"/>
      <c r="AO54"/>
      <c r="AP54"/>
      <c r="AQ54"/>
      <c r="AR54"/>
      <c r="AS54"/>
      <c r="AT54"/>
      <c r="AU54"/>
      <c r="AV54"/>
      <c r="AW54"/>
      <c r="AX54"/>
      <c r="AY54"/>
      <c r="AZ54"/>
    </row>
    <row r="55" spans="2:52" s="88" customFormat="1" ht="22.5" customHeight="1">
      <c r="B55" s="102"/>
      <c r="C55" s="105" t="s">
        <v>176</v>
      </c>
      <c r="D55" s="314"/>
      <c r="E55" s="314"/>
      <c r="F55" s="314"/>
      <c r="G55" s="314"/>
      <c r="H55" s="314"/>
      <c r="I55" s="314"/>
      <c r="J55" s="314"/>
      <c r="K55" s="314"/>
      <c r="L55" s="317" t="s">
        <v>177</v>
      </c>
      <c r="M55" s="317"/>
      <c r="N55" s="282"/>
      <c r="O55" s="282"/>
      <c r="P55" s="107" t="s">
        <v>139</v>
      </c>
      <c r="Q55" s="100"/>
      <c r="R55"/>
      <c r="S55"/>
      <c r="T55" s="80"/>
      <c r="U55" s="80"/>
      <c r="V55" s="80"/>
      <c r="W55" s="80"/>
      <c r="X55" s="80"/>
      <c r="Y55" s="82"/>
      <c r="Z55" s="82"/>
      <c r="AA55"/>
      <c r="AB55"/>
      <c r="AC55"/>
      <c r="AD55"/>
      <c r="AE55"/>
      <c r="AF55"/>
      <c r="AG55"/>
      <c r="AH55"/>
      <c r="AI55"/>
      <c r="AJ55"/>
      <c r="AK55"/>
      <c r="AL55"/>
      <c r="AM55"/>
      <c r="AN55"/>
      <c r="AO55"/>
      <c r="AP55"/>
      <c r="AQ55"/>
      <c r="AR55"/>
      <c r="AS55"/>
      <c r="AT55"/>
      <c r="AU55"/>
      <c r="AV55"/>
      <c r="AW55"/>
      <c r="AX55"/>
      <c r="AY55"/>
      <c r="AZ55"/>
    </row>
    <row r="56" spans="2:52" s="93" customFormat="1" ht="22.5" customHeight="1">
      <c r="B56" s="283" t="s">
        <v>231</v>
      </c>
      <c r="C56" s="283"/>
      <c r="D56" s="283"/>
      <c r="E56" s="283"/>
      <c r="F56" s="283"/>
      <c r="G56" s="283"/>
      <c r="H56" s="283"/>
      <c r="I56" s="283"/>
      <c r="J56" s="283"/>
      <c r="K56" s="283"/>
      <c r="L56" s="283"/>
      <c r="M56" s="283"/>
      <c r="N56" s="283"/>
      <c r="O56" s="283"/>
      <c r="P56" s="283"/>
      <c r="Q56" s="283"/>
      <c r="R56"/>
      <c r="S56"/>
      <c r="T56" s="80"/>
      <c r="U56" s="80"/>
      <c r="V56" s="80"/>
      <c r="W56" s="80"/>
      <c r="X56" s="80"/>
      <c r="Y56" s="82"/>
      <c r="Z56" s="82"/>
      <c r="AA56"/>
      <c r="AB56"/>
      <c r="AC56"/>
      <c r="AD56"/>
      <c r="AE56"/>
      <c r="AF56"/>
      <c r="AG56"/>
      <c r="AH56"/>
      <c r="AI56"/>
      <c r="AJ56"/>
      <c r="AK56"/>
      <c r="AL56"/>
      <c r="AM56"/>
      <c r="AN56"/>
      <c r="AO56"/>
      <c r="AP56"/>
      <c r="AQ56"/>
      <c r="AR56"/>
      <c r="AS56"/>
      <c r="AT56"/>
      <c r="AU56"/>
      <c r="AV56"/>
      <c r="AW56"/>
      <c r="AX56"/>
      <c r="AY56"/>
      <c r="AZ56"/>
    </row>
    <row r="57" spans="2:52" s="93" customFormat="1" ht="18.75" customHeight="1">
      <c r="C57" s="192" t="s">
        <v>140</v>
      </c>
      <c r="D57" s="313"/>
      <c r="E57" s="313"/>
      <c r="F57" s="313"/>
      <c r="G57" s="313"/>
      <c r="H57" s="313"/>
      <c r="I57" s="313"/>
      <c r="J57" s="313"/>
      <c r="K57" s="313"/>
      <c r="L57" s="313"/>
      <c r="M57" s="313"/>
      <c r="N57" s="313"/>
      <c r="O57" s="313"/>
      <c r="P57" s="313"/>
      <c r="Q57" s="313"/>
      <c r="R57"/>
      <c r="S57"/>
      <c r="T57" s="80"/>
      <c r="U57" s="80"/>
      <c r="V57" s="80"/>
      <c r="W57" s="80"/>
      <c r="X57" s="80"/>
      <c r="Y57" s="82"/>
      <c r="Z57" s="82"/>
      <c r="AA57"/>
      <c r="AB57"/>
      <c r="AC57"/>
      <c r="AD57"/>
      <c r="AE57"/>
      <c r="AF57"/>
      <c r="AG57"/>
      <c r="AH57"/>
      <c r="AI57"/>
      <c r="AJ57"/>
      <c r="AK57"/>
      <c r="AL57"/>
      <c r="AM57"/>
      <c r="AN57"/>
      <c r="AO57"/>
      <c r="AP57"/>
      <c r="AQ57"/>
      <c r="AR57"/>
      <c r="AS57"/>
      <c r="AT57"/>
      <c r="AU57"/>
      <c r="AV57"/>
      <c r="AW57"/>
      <c r="AX57"/>
      <c r="AY57"/>
      <c r="AZ57"/>
    </row>
    <row r="58" spans="2:52" s="93" customFormat="1" ht="18.75" customHeight="1">
      <c r="C58" s="92"/>
      <c r="D58" s="313"/>
      <c r="E58" s="313"/>
      <c r="F58" s="313"/>
      <c r="G58" s="313"/>
      <c r="H58" s="313"/>
      <c r="I58" s="313"/>
      <c r="J58" s="313"/>
      <c r="K58" s="313"/>
      <c r="L58" s="313"/>
      <c r="M58" s="313"/>
      <c r="N58" s="313"/>
      <c r="O58" s="313"/>
      <c r="P58" s="313"/>
      <c r="Q58" s="313"/>
      <c r="R58"/>
      <c r="S58"/>
      <c r="T58" s="80"/>
      <c r="U58" s="80"/>
      <c r="V58" s="80"/>
      <c r="W58" s="80"/>
      <c r="X58" s="80"/>
      <c r="Y58" s="82"/>
      <c r="Z58" s="82"/>
      <c r="AA58"/>
      <c r="AB58"/>
      <c r="AC58"/>
      <c r="AD58"/>
      <c r="AE58"/>
      <c r="AF58"/>
      <c r="AG58"/>
      <c r="AH58"/>
      <c r="AI58"/>
      <c r="AJ58"/>
      <c r="AK58"/>
      <c r="AL58"/>
      <c r="AM58"/>
      <c r="AN58"/>
      <c r="AO58"/>
      <c r="AP58"/>
      <c r="AQ58"/>
      <c r="AR58"/>
      <c r="AS58"/>
      <c r="AT58"/>
      <c r="AU58"/>
      <c r="AV58"/>
      <c r="AW58"/>
      <c r="AX58"/>
      <c r="AY58"/>
      <c r="AZ58"/>
    </row>
    <row r="59" spans="2:52" s="93" customFormat="1" ht="22.5" customHeight="1">
      <c r="B59" s="283" t="s">
        <v>268</v>
      </c>
      <c r="C59" s="283"/>
      <c r="D59" s="283"/>
      <c r="E59" s="283"/>
      <c r="F59" s="283"/>
      <c r="G59" s="283"/>
      <c r="H59" s="283"/>
      <c r="I59" s="283"/>
      <c r="J59" s="283"/>
      <c r="K59" s="283"/>
      <c r="L59" s="283"/>
      <c r="M59" s="283"/>
      <c r="N59" s="283"/>
      <c r="O59" s="283"/>
      <c r="P59" s="283"/>
      <c r="Q59" s="283"/>
      <c r="R59"/>
      <c r="S59"/>
      <c r="T59" s="80"/>
      <c r="U59" s="80"/>
      <c r="V59" s="80"/>
      <c r="W59" s="80"/>
      <c r="X59" s="80"/>
      <c r="Y59" s="82"/>
      <c r="Z59" s="82"/>
      <c r="AA59"/>
      <c r="AB59"/>
      <c r="AC59"/>
      <c r="AD59"/>
      <c r="AE59"/>
      <c r="AF59"/>
      <c r="AG59"/>
      <c r="AH59"/>
      <c r="AI59"/>
      <c r="AJ59"/>
      <c r="AK59"/>
      <c r="AL59"/>
      <c r="AM59"/>
      <c r="AN59"/>
      <c r="AO59"/>
      <c r="AP59"/>
      <c r="AQ59"/>
      <c r="AR59"/>
      <c r="AS59"/>
      <c r="AT59"/>
      <c r="AU59"/>
      <c r="AV59"/>
      <c r="AW59"/>
      <c r="AX59"/>
      <c r="AY59"/>
      <c r="AZ59"/>
    </row>
    <row r="60" spans="2:52" s="93" customFormat="1" ht="22.5" customHeight="1">
      <c r="B60" s="283" t="s">
        <v>209</v>
      </c>
      <c r="C60" s="283"/>
      <c r="D60" s="283"/>
      <c r="E60" s="283"/>
      <c r="F60" s="283"/>
      <c r="G60" s="283"/>
      <c r="H60" s="283"/>
      <c r="I60" s="283"/>
      <c r="J60" s="283"/>
      <c r="K60" s="283"/>
      <c r="L60" s="283"/>
      <c r="M60" s="283"/>
      <c r="N60" s="283"/>
      <c r="O60" s="283"/>
      <c r="P60" s="283"/>
      <c r="Q60" s="283"/>
      <c r="R60"/>
      <c r="S60"/>
      <c r="T60" s="80"/>
      <c r="U60" s="80"/>
      <c r="V60" s="80"/>
      <c r="W60" s="80"/>
      <c r="X60" s="80"/>
      <c r="Y60" s="82"/>
      <c r="Z60" s="82"/>
      <c r="AA60"/>
      <c r="AB60"/>
      <c r="AC60"/>
      <c r="AD60"/>
      <c r="AE60"/>
      <c r="AF60"/>
      <c r="AG60"/>
      <c r="AH60"/>
      <c r="AI60"/>
      <c r="AJ60"/>
      <c r="AK60"/>
      <c r="AL60"/>
      <c r="AM60"/>
      <c r="AN60"/>
      <c r="AO60"/>
      <c r="AP60"/>
      <c r="AQ60"/>
      <c r="AR60"/>
      <c r="AS60"/>
      <c r="AT60"/>
      <c r="AU60"/>
      <c r="AV60"/>
      <c r="AW60"/>
      <c r="AX60"/>
      <c r="AY60"/>
      <c r="AZ60"/>
    </row>
    <row r="61" spans="2:52" s="93" customFormat="1" ht="22.5" customHeight="1">
      <c r="B61" s="283" t="s">
        <v>180</v>
      </c>
      <c r="C61" s="283"/>
      <c r="D61" s="283"/>
      <c r="E61" s="283"/>
      <c r="F61" s="283"/>
      <c r="G61" s="283"/>
      <c r="H61" s="283"/>
      <c r="I61" s="283"/>
      <c r="J61" s="283"/>
      <c r="K61" s="283"/>
      <c r="L61" s="283"/>
      <c r="M61" s="283"/>
      <c r="N61" s="283"/>
      <c r="O61" s="283"/>
      <c r="P61" s="283"/>
      <c r="Q61" s="283"/>
      <c r="R61"/>
      <c r="S61"/>
      <c r="T61" s="80"/>
      <c r="U61" s="80"/>
      <c r="V61" s="80"/>
      <c r="W61" s="80"/>
      <c r="X61" s="80"/>
      <c r="Y61" s="82"/>
      <c r="Z61" s="82"/>
      <c r="AA61"/>
      <c r="AB61"/>
      <c r="AC61"/>
      <c r="AD61"/>
      <c r="AE61"/>
      <c r="AF61"/>
      <c r="AG61"/>
      <c r="AH61"/>
      <c r="AI61"/>
      <c r="AJ61"/>
      <c r="AK61"/>
      <c r="AL61"/>
      <c r="AM61"/>
      <c r="AN61"/>
      <c r="AO61"/>
      <c r="AP61"/>
      <c r="AQ61"/>
      <c r="AR61"/>
      <c r="AS61"/>
      <c r="AT61"/>
      <c r="AU61"/>
      <c r="AV61"/>
      <c r="AW61"/>
      <c r="AX61"/>
      <c r="AY61"/>
      <c r="AZ61"/>
    </row>
    <row r="62" spans="2:52" s="93" customFormat="1" ht="22.5" customHeight="1">
      <c r="B62" s="283" t="s">
        <v>243</v>
      </c>
      <c r="C62" s="283"/>
      <c r="D62" s="283"/>
      <c r="E62" s="283"/>
      <c r="F62" s="283"/>
      <c r="G62" s="283"/>
      <c r="H62" s="283"/>
      <c r="I62" s="283"/>
      <c r="J62" s="283"/>
      <c r="K62" s="283"/>
      <c r="L62" s="283"/>
      <c r="M62" s="283"/>
      <c r="N62" s="283"/>
      <c r="O62" s="283"/>
      <c r="P62" s="283"/>
      <c r="Q62" s="283"/>
      <c r="R62"/>
      <c r="S62"/>
      <c r="T62" s="80"/>
      <c r="U62" s="80"/>
      <c r="V62" s="80"/>
      <c r="W62" s="80"/>
      <c r="X62" s="80"/>
      <c r="Y62" s="82"/>
      <c r="Z62" s="82"/>
      <c r="AA62"/>
      <c r="AB62"/>
      <c r="AC62"/>
      <c r="AD62"/>
      <c r="AE62"/>
      <c r="AF62"/>
      <c r="AG62"/>
      <c r="AH62"/>
      <c r="AI62"/>
      <c r="AJ62"/>
      <c r="AK62"/>
      <c r="AL62"/>
      <c r="AM62"/>
      <c r="AN62"/>
      <c r="AO62"/>
      <c r="AP62"/>
      <c r="AQ62"/>
      <c r="AR62"/>
      <c r="AS62"/>
      <c r="AT62"/>
      <c r="AU62"/>
      <c r="AV62"/>
      <c r="AW62"/>
      <c r="AX62"/>
      <c r="AY62"/>
      <c r="AZ62"/>
    </row>
    <row r="63" spans="2:52" s="93" customFormat="1" ht="22.5" customHeight="1">
      <c r="B63" s="101"/>
      <c r="C63" s="105" t="s">
        <v>145</v>
      </c>
      <c r="D63" s="314"/>
      <c r="E63" s="314"/>
      <c r="F63" s="314"/>
      <c r="G63" s="314"/>
      <c r="H63" s="314"/>
      <c r="I63" s="314"/>
      <c r="J63" s="314"/>
      <c r="K63" s="314"/>
      <c r="L63" s="314"/>
      <c r="M63" s="314"/>
      <c r="N63" s="314"/>
      <c r="O63" s="314"/>
      <c r="P63" s="314"/>
      <c r="Q63" s="88"/>
      <c r="R63"/>
      <c r="S63"/>
      <c r="T63" s="80"/>
      <c r="U63" s="80"/>
      <c r="V63" s="80"/>
      <c r="W63" s="80"/>
      <c r="X63" s="80"/>
      <c r="Y63" s="82"/>
      <c r="Z63" s="82"/>
      <c r="AA63"/>
      <c r="AB63"/>
      <c r="AC63"/>
      <c r="AD63"/>
      <c r="AE63"/>
      <c r="AF63"/>
      <c r="AG63"/>
      <c r="AH63"/>
      <c r="AI63"/>
      <c r="AJ63"/>
      <c r="AK63"/>
      <c r="AL63"/>
      <c r="AM63"/>
      <c r="AN63"/>
      <c r="AO63"/>
      <c r="AP63"/>
      <c r="AQ63"/>
      <c r="AR63"/>
      <c r="AS63"/>
      <c r="AT63"/>
      <c r="AU63"/>
      <c r="AV63"/>
      <c r="AW63"/>
      <c r="AX63"/>
      <c r="AY63"/>
      <c r="AZ63"/>
    </row>
    <row r="64" spans="2:52" s="93" customFormat="1" ht="22.5" customHeight="1">
      <c r="B64" s="283" t="s">
        <v>271</v>
      </c>
      <c r="C64" s="283"/>
      <c r="D64" s="283"/>
      <c r="E64" s="283"/>
      <c r="F64" s="283"/>
      <c r="G64" s="283"/>
      <c r="H64" s="283"/>
      <c r="I64" s="283"/>
      <c r="J64" s="283"/>
      <c r="K64" s="283"/>
      <c r="L64" s="283"/>
      <c r="M64" s="283"/>
      <c r="N64" s="283"/>
      <c r="O64" s="283"/>
      <c r="P64" s="283"/>
      <c r="Q64" s="283"/>
      <c r="R64"/>
      <c r="S64"/>
      <c r="T64" s="80"/>
      <c r="U64" s="80"/>
      <c r="V64" s="80"/>
      <c r="W64" s="80"/>
      <c r="X64" s="80"/>
      <c r="Y64" s="82"/>
      <c r="Z64" s="82"/>
      <c r="AA64"/>
      <c r="AB64"/>
      <c r="AC64"/>
      <c r="AD64"/>
      <c r="AE64"/>
      <c r="AF64"/>
      <c r="AG64"/>
      <c r="AH64"/>
      <c r="AI64"/>
      <c r="AJ64"/>
      <c r="AK64"/>
      <c r="AL64"/>
      <c r="AM64"/>
      <c r="AN64"/>
      <c r="AO64"/>
      <c r="AP64"/>
      <c r="AQ64"/>
      <c r="AR64"/>
      <c r="AS64"/>
      <c r="AT64"/>
      <c r="AU64"/>
      <c r="AV64"/>
      <c r="AW64"/>
      <c r="AX64"/>
      <c r="AY64"/>
      <c r="AZ64"/>
    </row>
    <row r="65" spans="2:52" s="93" customFormat="1" ht="22.5" customHeight="1">
      <c r="B65" s="283" t="s">
        <v>181</v>
      </c>
      <c r="C65" s="283"/>
      <c r="D65" s="283"/>
      <c r="E65" s="283"/>
      <c r="F65" s="283"/>
      <c r="G65" s="283"/>
      <c r="H65" s="283"/>
      <c r="I65" s="283"/>
      <c r="J65" s="283"/>
      <c r="K65" s="283"/>
      <c r="L65" s="283"/>
      <c r="M65" s="283"/>
      <c r="N65" s="283"/>
      <c r="O65" s="283"/>
      <c r="P65" s="283"/>
      <c r="Q65" s="283"/>
      <c r="R65"/>
      <c r="S65"/>
      <c r="T65" s="80"/>
      <c r="U65" s="80"/>
      <c r="V65" s="80"/>
      <c r="W65" s="80"/>
      <c r="X65" s="80"/>
      <c r="Y65" s="82"/>
      <c r="Z65" s="82"/>
      <c r="AA65"/>
      <c r="AB65"/>
      <c r="AC65"/>
      <c r="AD65"/>
      <c r="AE65"/>
      <c r="AF65"/>
      <c r="AG65"/>
      <c r="AH65"/>
      <c r="AI65"/>
      <c r="AJ65"/>
      <c r="AK65"/>
      <c r="AL65"/>
      <c r="AM65"/>
      <c r="AN65"/>
      <c r="AO65"/>
      <c r="AP65"/>
      <c r="AQ65"/>
      <c r="AR65"/>
      <c r="AS65"/>
      <c r="AT65"/>
      <c r="AU65"/>
      <c r="AV65"/>
      <c r="AW65"/>
      <c r="AX65"/>
      <c r="AY65"/>
      <c r="AZ65"/>
    </row>
    <row r="66" spans="2:52" s="88" customFormat="1" ht="22.5" customHeight="1">
      <c r="B66" s="315" t="s">
        <v>210</v>
      </c>
      <c r="C66" s="315"/>
      <c r="D66" s="315"/>
      <c r="E66" s="315"/>
      <c r="F66" s="315"/>
      <c r="G66" s="315"/>
      <c r="H66" s="315"/>
      <c r="I66" s="102"/>
      <c r="J66" s="102"/>
      <c r="K66" s="102"/>
      <c r="L66" s="102"/>
      <c r="M66" s="102"/>
      <c r="N66" s="102"/>
      <c r="O66" s="102"/>
      <c r="P66" s="102"/>
      <c r="Q66" s="102"/>
      <c r="R66"/>
      <c r="S66"/>
      <c r="T66" s="80"/>
      <c r="U66" s="80"/>
      <c r="V66" s="80"/>
      <c r="W66" s="80"/>
      <c r="X66" s="80"/>
      <c r="Y66" s="82"/>
      <c r="Z66" s="82"/>
      <c r="AA66"/>
      <c r="AB66"/>
      <c r="AC66"/>
      <c r="AD66"/>
      <c r="AE66"/>
      <c r="AF66"/>
      <c r="AG66"/>
      <c r="AH66"/>
      <c r="AI66"/>
      <c r="AJ66"/>
      <c r="AK66"/>
      <c r="AL66"/>
      <c r="AM66"/>
      <c r="AN66"/>
      <c r="AO66"/>
      <c r="AP66"/>
      <c r="AQ66"/>
      <c r="AR66"/>
      <c r="AS66"/>
      <c r="AT66"/>
      <c r="AU66"/>
      <c r="AV66"/>
      <c r="AW66"/>
      <c r="AX66"/>
      <c r="AY66"/>
      <c r="AZ66"/>
    </row>
    <row r="67" spans="2:52" s="88" customFormat="1" ht="22.5" customHeight="1">
      <c r="C67" s="193" t="s">
        <v>142</v>
      </c>
      <c r="D67" s="310"/>
      <c r="E67" s="310"/>
      <c r="F67" s="310"/>
      <c r="G67" s="310"/>
      <c r="H67" s="310"/>
      <c r="I67" s="87" t="s">
        <v>143</v>
      </c>
      <c r="J67" s="311"/>
      <c r="K67" s="311"/>
      <c r="L67" s="87" t="s">
        <v>141</v>
      </c>
      <c r="M67" s="311"/>
      <c r="N67" s="311"/>
      <c r="O67" s="86" t="s">
        <v>144</v>
      </c>
      <c r="P67" s="86"/>
      <c r="R67"/>
      <c r="S67"/>
      <c r="T67" s="80"/>
      <c r="U67" s="80"/>
      <c r="V67" s="80"/>
      <c r="W67" s="80"/>
      <c r="X67" s="80"/>
      <c r="Y67" s="82"/>
      <c r="Z67" s="82"/>
      <c r="AA67"/>
      <c r="AB67"/>
      <c r="AC67"/>
      <c r="AD67"/>
      <c r="AE67"/>
      <c r="AF67"/>
      <c r="AG67"/>
      <c r="AH67"/>
      <c r="AI67"/>
      <c r="AJ67"/>
      <c r="AK67"/>
      <c r="AL67"/>
      <c r="AM67"/>
      <c r="AN67"/>
      <c r="AO67"/>
      <c r="AP67"/>
      <c r="AQ67"/>
      <c r="AR67"/>
      <c r="AS67"/>
      <c r="AT67"/>
      <c r="AU67"/>
      <c r="AV67"/>
      <c r="AW67"/>
      <c r="AX67"/>
      <c r="AY67"/>
      <c r="AZ67"/>
    </row>
    <row r="68" spans="2:52" s="102" customFormat="1" ht="22.5" customHeight="1">
      <c r="B68" s="283" t="s">
        <v>211</v>
      </c>
      <c r="C68" s="283"/>
      <c r="D68" s="283"/>
      <c r="E68" s="283"/>
      <c r="F68" s="283"/>
      <c r="G68" s="283"/>
      <c r="H68" s="283"/>
      <c r="I68" s="283"/>
      <c r="J68" s="283"/>
      <c r="K68" s="283"/>
      <c r="L68" s="283"/>
      <c r="M68" s="283"/>
      <c r="N68" s="283"/>
      <c r="O68" s="283"/>
      <c r="P68" s="283"/>
      <c r="Q68" s="283"/>
      <c r="R68"/>
      <c r="S68"/>
      <c r="T68" s="80"/>
      <c r="U68" s="80"/>
      <c r="V68" s="80"/>
      <c r="W68" s="80"/>
      <c r="X68" s="80"/>
      <c r="Y68" s="82"/>
      <c r="Z68" s="82"/>
      <c r="AA68"/>
      <c r="AB68"/>
      <c r="AC68"/>
      <c r="AD68"/>
      <c r="AE68"/>
      <c r="AF68"/>
      <c r="AG68"/>
      <c r="AH68"/>
      <c r="AI68"/>
      <c r="AJ68"/>
      <c r="AK68"/>
      <c r="AL68"/>
      <c r="AM68"/>
      <c r="AN68"/>
      <c r="AO68"/>
      <c r="AP68"/>
      <c r="AQ68"/>
      <c r="AR68"/>
      <c r="AS68"/>
      <c r="AT68"/>
      <c r="AU68"/>
      <c r="AV68"/>
      <c r="AW68"/>
      <c r="AX68"/>
      <c r="AY68"/>
      <c r="AZ68"/>
    </row>
    <row r="69" spans="2:52" s="102" customFormat="1" ht="22.5" customHeight="1">
      <c r="B69" s="103"/>
      <c r="C69" s="192" t="s">
        <v>142</v>
      </c>
      <c r="D69" s="310"/>
      <c r="E69" s="310"/>
      <c r="F69" s="310"/>
      <c r="G69" s="310"/>
      <c r="H69" s="310"/>
      <c r="I69" s="310"/>
      <c r="J69" s="310"/>
      <c r="K69" s="310"/>
      <c r="L69" s="310"/>
      <c r="M69" s="310"/>
      <c r="N69" s="310"/>
      <c r="O69" s="310"/>
      <c r="P69" s="103"/>
      <c r="Q69" s="103"/>
      <c r="R69"/>
      <c r="S69"/>
      <c r="T69" s="80"/>
      <c r="U69" s="80"/>
      <c r="V69" s="80"/>
      <c r="W69" s="80"/>
      <c r="X69" s="80"/>
      <c r="Y69" s="82"/>
      <c r="Z69" s="82"/>
      <c r="AA69"/>
      <c r="AB69"/>
      <c r="AC69"/>
      <c r="AD69"/>
      <c r="AE69"/>
      <c r="AF69"/>
      <c r="AG69"/>
      <c r="AH69"/>
      <c r="AI69"/>
      <c r="AJ69"/>
      <c r="AK69"/>
      <c r="AL69"/>
      <c r="AM69"/>
      <c r="AN69"/>
      <c r="AO69"/>
      <c r="AP69"/>
      <c r="AQ69"/>
      <c r="AR69"/>
      <c r="AS69"/>
      <c r="AT69"/>
      <c r="AU69"/>
      <c r="AV69"/>
      <c r="AW69"/>
      <c r="AX69"/>
      <c r="AY69"/>
      <c r="AZ69"/>
    </row>
    <row r="70" spans="2:52" s="102" customFormat="1" ht="3.75" customHeight="1">
      <c r="B70" s="103"/>
      <c r="C70" s="85"/>
      <c r="D70" s="137"/>
      <c r="E70" s="137"/>
      <c r="F70" s="137"/>
      <c r="G70" s="137"/>
      <c r="H70" s="137"/>
      <c r="I70" s="137"/>
      <c r="J70" s="137"/>
      <c r="K70" s="137"/>
      <c r="L70" s="137"/>
      <c r="M70" s="137"/>
      <c r="N70" s="137"/>
      <c r="O70" s="137"/>
      <c r="P70" s="103"/>
      <c r="Q70" s="103"/>
      <c r="R70"/>
      <c r="S70"/>
      <c r="T70" s="80"/>
      <c r="U70" s="80"/>
      <c r="V70" s="80"/>
      <c r="W70" s="80"/>
      <c r="X70" s="80"/>
      <c r="Y70" s="82"/>
      <c r="Z70" s="82"/>
      <c r="AA70"/>
      <c r="AB70"/>
      <c r="AC70"/>
      <c r="AD70"/>
      <c r="AE70"/>
      <c r="AF70"/>
      <c r="AG70"/>
      <c r="AH70"/>
      <c r="AI70"/>
      <c r="AJ70"/>
      <c r="AK70"/>
      <c r="AL70"/>
      <c r="AM70"/>
      <c r="AN70"/>
      <c r="AO70"/>
      <c r="AP70"/>
      <c r="AQ70"/>
      <c r="AR70"/>
      <c r="AS70"/>
      <c r="AT70"/>
      <c r="AU70"/>
      <c r="AV70"/>
      <c r="AW70"/>
      <c r="AX70"/>
      <c r="AY70"/>
      <c r="AZ70"/>
    </row>
    <row r="71" spans="2:52" s="102" customFormat="1" ht="22.5" customHeight="1">
      <c r="B71" s="111"/>
      <c r="C71" s="192" t="s">
        <v>203</v>
      </c>
      <c r="D71" s="158"/>
      <c r="E71" s="103" t="s">
        <v>178</v>
      </c>
      <c r="F71" s="158"/>
      <c r="G71" s="103" t="s">
        <v>174</v>
      </c>
      <c r="H71" s="158"/>
      <c r="I71" s="103" t="s">
        <v>178</v>
      </c>
      <c r="J71" s="311"/>
      <c r="K71" s="311"/>
      <c r="L71" s="283" t="s">
        <v>175</v>
      </c>
      <c r="M71" s="283"/>
      <c r="N71" s="283"/>
      <c r="O71" s="283"/>
      <c r="Q71" s="111"/>
      <c r="R71"/>
      <c r="S71"/>
      <c r="T71" s="80"/>
      <c r="U71" s="80"/>
      <c r="V71" s="80"/>
      <c r="W71" s="80"/>
      <c r="X71" s="80"/>
      <c r="Y71" s="82"/>
      <c r="Z71" s="82"/>
      <c r="AA71"/>
      <c r="AB71"/>
      <c r="AC71"/>
      <c r="AD71"/>
      <c r="AE71"/>
      <c r="AF71"/>
      <c r="AG71"/>
      <c r="AH71"/>
      <c r="AI71"/>
      <c r="AJ71"/>
      <c r="AK71"/>
      <c r="AL71"/>
      <c r="AM71"/>
      <c r="AN71"/>
      <c r="AO71"/>
      <c r="AP71"/>
      <c r="AQ71"/>
      <c r="AR71"/>
      <c r="AS71"/>
      <c r="AT71"/>
      <c r="AU71"/>
      <c r="AV71"/>
      <c r="AW71"/>
      <c r="AX71"/>
      <c r="AY71"/>
      <c r="AZ71"/>
    </row>
    <row r="72" spans="2:52" s="102" customFormat="1" ht="22.5" customHeight="1">
      <c r="B72" s="315" t="s">
        <v>212</v>
      </c>
      <c r="C72" s="315"/>
      <c r="D72" s="315"/>
      <c r="E72" s="315"/>
      <c r="F72" s="315"/>
      <c r="G72" s="315"/>
      <c r="H72" s="315"/>
      <c r="I72" s="315"/>
      <c r="J72" s="315"/>
      <c r="K72" s="315"/>
      <c r="L72" s="315"/>
      <c r="M72" s="315"/>
      <c r="N72" s="315"/>
      <c r="O72" s="315"/>
      <c r="P72" s="315"/>
      <c r="R72"/>
      <c r="S72"/>
      <c r="T72" s="80"/>
      <c r="U72" s="80"/>
      <c r="V72" s="80"/>
      <c r="W72" s="80"/>
      <c r="X72" s="80"/>
      <c r="Y72" s="82"/>
      <c r="Z72" s="82"/>
      <c r="AA72"/>
      <c r="AB72"/>
      <c r="AC72"/>
      <c r="AD72"/>
      <c r="AE72"/>
      <c r="AF72"/>
      <c r="AG72"/>
      <c r="AH72"/>
      <c r="AI72"/>
      <c r="AJ72"/>
      <c r="AK72"/>
      <c r="AL72"/>
      <c r="AM72"/>
      <c r="AN72"/>
      <c r="AO72"/>
      <c r="AP72"/>
      <c r="AQ72"/>
      <c r="AR72"/>
      <c r="AS72"/>
      <c r="AT72"/>
      <c r="AU72"/>
      <c r="AV72"/>
      <c r="AW72"/>
      <c r="AX72"/>
      <c r="AY72"/>
      <c r="AZ72"/>
    </row>
    <row r="73" spans="2:52" s="102" customFormat="1" ht="22.5" customHeight="1">
      <c r="B73" s="315" t="s">
        <v>213</v>
      </c>
      <c r="C73" s="315"/>
      <c r="D73" s="315"/>
      <c r="E73" s="315"/>
      <c r="F73" s="315"/>
      <c r="G73" s="315"/>
      <c r="H73" s="315"/>
      <c r="I73" s="315"/>
      <c r="J73" s="315"/>
      <c r="K73" s="315"/>
      <c r="L73" s="315"/>
      <c r="M73" s="315"/>
      <c r="N73" s="315"/>
      <c r="O73" s="315"/>
      <c r="P73" s="315"/>
      <c r="R73"/>
      <c r="S73"/>
      <c r="T73" s="80"/>
      <c r="U73" s="80"/>
      <c r="V73" s="80"/>
      <c r="W73" s="80"/>
      <c r="X73" s="80"/>
      <c r="Y73" s="82"/>
      <c r="Z73" s="82"/>
      <c r="AA73"/>
      <c r="AB73"/>
      <c r="AC73"/>
      <c r="AD73"/>
      <c r="AE73"/>
      <c r="AF73"/>
      <c r="AG73"/>
      <c r="AH73"/>
      <c r="AI73"/>
      <c r="AJ73"/>
      <c r="AK73"/>
      <c r="AL73"/>
      <c r="AM73"/>
      <c r="AN73"/>
      <c r="AO73"/>
      <c r="AP73"/>
      <c r="AQ73"/>
      <c r="AR73"/>
      <c r="AS73"/>
      <c r="AT73"/>
      <c r="AU73"/>
      <c r="AV73"/>
      <c r="AW73"/>
      <c r="AX73"/>
      <c r="AY73"/>
      <c r="AZ73"/>
    </row>
    <row r="74" spans="2:52" s="102" customFormat="1" ht="22.5" customHeight="1">
      <c r="B74" s="283" t="s">
        <v>214</v>
      </c>
      <c r="C74" s="283"/>
      <c r="D74" s="283"/>
      <c r="E74" s="283"/>
      <c r="F74" s="283"/>
      <c r="G74" s="283"/>
      <c r="H74" s="283"/>
      <c r="I74" s="283"/>
      <c r="J74" s="283"/>
      <c r="K74" s="283"/>
      <c r="L74" s="283"/>
      <c r="M74" s="283"/>
      <c r="N74" s="283"/>
      <c r="O74" s="283"/>
      <c r="P74" s="283"/>
      <c r="R74"/>
      <c r="S74"/>
      <c r="T74" s="80"/>
      <c r="U74" s="80"/>
      <c r="V74" s="80"/>
      <c r="W74" s="80"/>
      <c r="X74" s="80"/>
      <c r="Y74" s="82"/>
      <c r="Z74" s="82"/>
      <c r="AA74"/>
      <c r="AB74"/>
      <c r="AC74"/>
      <c r="AD74"/>
      <c r="AE74"/>
      <c r="AF74"/>
      <c r="AG74"/>
      <c r="AH74"/>
      <c r="AI74"/>
      <c r="AJ74"/>
      <c r="AK74"/>
      <c r="AL74"/>
      <c r="AM74"/>
      <c r="AN74"/>
      <c r="AO74"/>
      <c r="AP74"/>
      <c r="AQ74"/>
      <c r="AR74"/>
      <c r="AS74"/>
      <c r="AT74"/>
      <c r="AU74"/>
      <c r="AV74"/>
      <c r="AW74"/>
      <c r="AX74"/>
      <c r="AY74"/>
      <c r="AZ74"/>
    </row>
    <row r="75" spans="2:52" s="102" customFormat="1" ht="22.5" customHeight="1">
      <c r="C75" s="105" t="s">
        <v>142</v>
      </c>
      <c r="D75" s="314"/>
      <c r="E75" s="314"/>
      <c r="F75" s="314"/>
      <c r="G75" s="314"/>
      <c r="H75" s="314"/>
      <c r="I75" s="319" t="s">
        <v>146</v>
      </c>
      <c r="J75" s="319"/>
      <c r="K75" s="282"/>
      <c r="L75" s="282"/>
      <c r="M75" s="102" t="s">
        <v>141</v>
      </c>
      <c r="N75" s="157"/>
      <c r="O75" s="102" t="s">
        <v>144</v>
      </c>
      <c r="R75"/>
      <c r="S75"/>
      <c r="T75" s="80"/>
      <c r="U75" s="80"/>
      <c r="V75" s="80"/>
      <c r="W75" s="80"/>
      <c r="X75" s="80"/>
      <c r="Y75" s="82"/>
      <c r="Z75" s="82"/>
      <c r="AA75"/>
      <c r="AB75"/>
      <c r="AC75"/>
      <c r="AD75"/>
      <c r="AE75"/>
      <c r="AF75"/>
      <c r="AG75"/>
      <c r="AH75"/>
      <c r="AI75"/>
      <c r="AJ75"/>
      <c r="AK75"/>
      <c r="AL75"/>
      <c r="AM75"/>
      <c r="AN75"/>
      <c r="AO75"/>
      <c r="AP75"/>
      <c r="AQ75"/>
      <c r="AR75"/>
      <c r="AS75"/>
      <c r="AT75"/>
      <c r="AU75"/>
      <c r="AV75"/>
      <c r="AW75"/>
      <c r="AX75"/>
      <c r="AY75"/>
      <c r="AZ75"/>
    </row>
    <row r="76" spans="2:52" s="102" customFormat="1" ht="22.5" customHeight="1">
      <c r="B76" s="283" t="s">
        <v>183</v>
      </c>
      <c r="C76" s="283"/>
      <c r="D76" s="283"/>
      <c r="E76" s="283"/>
      <c r="F76" s="283"/>
      <c r="G76" s="283"/>
      <c r="H76" s="283"/>
      <c r="I76" s="283"/>
      <c r="J76" s="283"/>
      <c r="K76" s="283"/>
      <c r="L76" s="283"/>
      <c r="M76" s="283"/>
      <c r="N76" s="283"/>
      <c r="O76" s="283"/>
      <c r="P76" s="283"/>
      <c r="R76"/>
      <c r="S76"/>
      <c r="T76" s="80"/>
      <c r="U76" s="80"/>
      <c r="V76" s="80"/>
      <c r="W76" s="80"/>
      <c r="X76" s="80"/>
      <c r="Y76" s="82"/>
      <c r="Z76" s="82"/>
      <c r="AA76"/>
      <c r="AB76"/>
      <c r="AC76"/>
      <c r="AD76"/>
      <c r="AE76"/>
      <c r="AF76"/>
      <c r="AG76"/>
      <c r="AH76"/>
      <c r="AI76"/>
      <c r="AJ76"/>
      <c r="AK76"/>
      <c r="AL76"/>
      <c r="AM76"/>
      <c r="AN76"/>
      <c r="AO76"/>
      <c r="AP76"/>
      <c r="AQ76"/>
      <c r="AR76"/>
      <c r="AS76"/>
      <c r="AT76"/>
      <c r="AU76"/>
      <c r="AV76"/>
      <c r="AW76"/>
      <c r="AX76"/>
      <c r="AY76"/>
      <c r="AZ76"/>
    </row>
    <row r="77" spans="2:52" s="102" customFormat="1" ht="18.75" customHeight="1">
      <c r="C77" s="192" t="s">
        <v>142</v>
      </c>
      <c r="D77" s="313"/>
      <c r="E77" s="313"/>
      <c r="F77" s="313"/>
      <c r="G77" s="313"/>
      <c r="H77" s="313"/>
      <c r="I77" s="313"/>
      <c r="J77" s="313"/>
      <c r="K77" s="313"/>
      <c r="L77" s="313"/>
      <c r="M77" s="313"/>
      <c r="N77" s="313"/>
      <c r="O77" s="313"/>
      <c r="P77" s="313"/>
      <c r="Q77" s="313"/>
      <c r="R77"/>
      <c r="S77"/>
      <c r="T77" s="80"/>
      <c r="U77" s="80"/>
      <c r="V77" s="80"/>
      <c r="W77" s="80"/>
      <c r="X77" s="80"/>
      <c r="Y77" s="82"/>
      <c r="Z77" s="82"/>
      <c r="AA77"/>
      <c r="AB77"/>
      <c r="AC77"/>
      <c r="AD77"/>
      <c r="AE77"/>
      <c r="AF77"/>
      <c r="AG77"/>
      <c r="AH77"/>
      <c r="AI77"/>
      <c r="AJ77"/>
      <c r="AK77"/>
      <c r="AL77"/>
      <c r="AM77"/>
      <c r="AN77"/>
      <c r="AO77"/>
      <c r="AP77"/>
      <c r="AQ77"/>
      <c r="AR77"/>
      <c r="AS77"/>
      <c r="AT77"/>
      <c r="AU77"/>
      <c r="AV77"/>
      <c r="AW77"/>
      <c r="AX77"/>
      <c r="AY77"/>
      <c r="AZ77"/>
    </row>
    <row r="78" spans="2:52" s="102" customFormat="1" ht="18.75" customHeight="1">
      <c r="C78" s="110"/>
      <c r="D78" s="313"/>
      <c r="E78" s="313"/>
      <c r="F78" s="313"/>
      <c r="G78" s="313"/>
      <c r="H78" s="313"/>
      <c r="I78" s="313"/>
      <c r="J78" s="313"/>
      <c r="K78" s="313"/>
      <c r="L78" s="313"/>
      <c r="M78" s="313"/>
      <c r="N78" s="313"/>
      <c r="O78" s="313"/>
      <c r="P78" s="313"/>
      <c r="Q78" s="313"/>
      <c r="R78"/>
      <c r="S78"/>
      <c r="T78" s="80"/>
      <c r="U78" s="80"/>
      <c r="V78" s="80"/>
      <c r="W78" s="80"/>
      <c r="X78" s="80"/>
      <c r="Y78" s="82"/>
      <c r="Z78" s="82"/>
      <c r="AA78"/>
      <c r="AB78"/>
      <c r="AC78"/>
      <c r="AD78"/>
      <c r="AE78"/>
      <c r="AF78"/>
      <c r="AG78"/>
      <c r="AH78"/>
      <c r="AI78"/>
      <c r="AJ78"/>
      <c r="AK78"/>
      <c r="AL78"/>
      <c r="AM78"/>
      <c r="AN78"/>
      <c r="AO78"/>
      <c r="AP78"/>
      <c r="AQ78"/>
      <c r="AR78"/>
      <c r="AS78"/>
      <c r="AT78"/>
      <c r="AU78"/>
      <c r="AV78"/>
      <c r="AW78"/>
      <c r="AX78"/>
      <c r="AY78"/>
      <c r="AZ78"/>
    </row>
    <row r="79" spans="2:52" s="102" customFormat="1" ht="22.5" customHeight="1">
      <c r="B79" s="318" t="s">
        <v>278</v>
      </c>
      <c r="C79" s="318"/>
      <c r="D79" s="318"/>
      <c r="E79" s="318"/>
      <c r="F79" s="318"/>
      <c r="G79" s="318"/>
      <c r="H79" s="318"/>
      <c r="I79" s="318"/>
      <c r="J79" s="318"/>
      <c r="K79" s="318"/>
      <c r="L79" s="318"/>
      <c r="M79" s="318"/>
      <c r="N79" s="318"/>
      <c r="O79" s="318"/>
      <c r="P79" s="318"/>
      <c r="Q79" s="318"/>
      <c r="R79"/>
      <c r="S79"/>
      <c r="T79" s="80"/>
      <c r="U79" s="80"/>
      <c r="V79" s="80"/>
      <c r="W79" s="80"/>
      <c r="X79" s="80"/>
      <c r="Y79" s="82"/>
      <c r="Z79" s="82"/>
      <c r="AA79"/>
      <c r="AB79"/>
      <c r="AC79"/>
      <c r="AD79"/>
      <c r="AE79"/>
      <c r="AF79"/>
      <c r="AG79"/>
      <c r="AH79"/>
      <c r="AI79"/>
      <c r="AJ79"/>
      <c r="AK79"/>
      <c r="AL79"/>
      <c r="AM79"/>
      <c r="AN79"/>
      <c r="AO79"/>
      <c r="AP79"/>
      <c r="AQ79"/>
      <c r="AR79"/>
      <c r="AS79"/>
      <c r="AT79"/>
      <c r="AU79"/>
      <c r="AV79"/>
      <c r="AW79"/>
      <c r="AX79"/>
      <c r="AY79"/>
      <c r="AZ79"/>
    </row>
    <row r="80" spans="2:52">
      <c r="T80" s="80"/>
      <c r="U80" s="80"/>
      <c r="V80" s="80"/>
      <c r="W80" s="80"/>
      <c r="X80" s="80"/>
      <c r="Y80" s="82"/>
      <c r="Z80" s="82"/>
    </row>
    <row r="81" spans="20:26">
      <c r="T81" s="80"/>
      <c r="U81" s="80"/>
      <c r="V81" s="80"/>
      <c r="W81" s="80"/>
      <c r="X81" s="80"/>
      <c r="Y81" s="82"/>
      <c r="Z81" s="82"/>
    </row>
    <row r="82" spans="20:26">
      <c r="T82" s="80"/>
      <c r="U82" s="80"/>
      <c r="V82" s="80"/>
      <c r="W82" s="80"/>
      <c r="X82" s="80"/>
      <c r="Y82" s="82"/>
      <c r="Z82" s="82"/>
    </row>
    <row r="83" spans="20:26">
      <c r="T83" s="80"/>
      <c r="U83" s="80"/>
      <c r="V83" s="80"/>
      <c r="W83" s="80"/>
      <c r="X83" s="80"/>
      <c r="Y83" s="82"/>
      <c r="Z83" s="82"/>
    </row>
    <row r="84" spans="20:26">
      <c r="T84" s="80"/>
      <c r="U84" s="80"/>
      <c r="V84" s="80"/>
      <c r="W84" s="80"/>
      <c r="X84" s="80"/>
      <c r="Y84" s="82"/>
      <c r="Z84" s="82"/>
    </row>
    <row r="85" spans="20:26">
      <c r="T85" s="80"/>
      <c r="U85" s="80"/>
      <c r="V85" s="80"/>
      <c r="W85" s="80"/>
      <c r="X85" s="80"/>
      <c r="Y85" s="82"/>
      <c r="Z85" s="82"/>
    </row>
    <row r="86" spans="20:26">
      <c r="T86" s="80"/>
      <c r="U86" s="80"/>
      <c r="V86" s="80"/>
      <c r="W86" s="80"/>
      <c r="X86" s="80"/>
      <c r="Y86" s="82"/>
      <c r="Z86" s="82"/>
    </row>
    <row r="87" spans="20:26">
      <c r="T87" s="80"/>
      <c r="U87" s="80"/>
      <c r="V87" s="80"/>
      <c r="W87" s="80"/>
      <c r="X87" s="80"/>
      <c r="Y87" s="82"/>
      <c r="Z87" s="82"/>
    </row>
    <row r="88" spans="20:26">
      <c r="T88" s="80"/>
      <c r="U88" s="80"/>
      <c r="V88" s="80"/>
      <c r="W88" s="80"/>
      <c r="X88" s="80"/>
      <c r="Y88" s="82"/>
      <c r="Z88" s="82"/>
    </row>
    <row r="89" spans="20:26">
      <c r="T89" s="80"/>
      <c r="U89" s="80"/>
      <c r="V89" s="80"/>
      <c r="W89" s="80"/>
      <c r="X89" s="80"/>
      <c r="Y89" s="82"/>
      <c r="Z89" s="82"/>
    </row>
    <row r="90" spans="20:26">
      <c r="T90" s="80"/>
      <c r="U90" s="80"/>
      <c r="V90" s="80"/>
      <c r="W90" s="80"/>
      <c r="X90" s="80"/>
      <c r="Y90" s="82"/>
      <c r="Z90" s="82"/>
    </row>
    <row r="91" spans="20:26">
      <c r="T91" s="80"/>
      <c r="U91" s="80"/>
      <c r="V91" s="80"/>
      <c r="W91" s="80"/>
      <c r="X91" s="80"/>
      <c r="Y91" s="82"/>
      <c r="Z91" s="82"/>
    </row>
    <row r="92" spans="20:26">
      <c r="T92" s="80"/>
      <c r="U92" s="80"/>
      <c r="V92" s="80"/>
      <c r="W92" s="80"/>
      <c r="X92" s="80"/>
      <c r="Y92" s="82"/>
      <c r="Z92" s="82"/>
    </row>
    <row r="93" spans="20:26">
      <c r="T93" s="80"/>
      <c r="U93" s="80"/>
      <c r="V93" s="80"/>
      <c r="W93" s="80"/>
      <c r="X93" s="80"/>
      <c r="Y93" s="82"/>
      <c r="Z93" s="82"/>
    </row>
    <row r="94" spans="20:26">
      <c r="T94" s="80"/>
      <c r="U94" s="80"/>
      <c r="V94" s="80"/>
      <c r="W94" s="80"/>
      <c r="X94" s="80"/>
      <c r="Y94" s="82"/>
      <c r="Z94" s="82"/>
    </row>
    <row r="95" spans="20:26">
      <c r="T95" s="80"/>
      <c r="U95" s="80"/>
      <c r="V95" s="80"/>
      <c r="W95" s="80"/>
      <c r="X95" s="80"/>
      <c r="Y95" s="82"/>
      <c r="Z95" s="82"/>
    </row>
    <row r="96" spans="20:26">
      <c r="T96" s="80"/>
      <c r="U96" s="80"/>
      <c r="V96" s="80"/>
      <c r="W96" s="80"/>
      <c r="X96" s="80"/>
      <c r="Y96" s="82"/>
      <c r="Z96" s="82"/>
    </row>
    <row r="97" spans="20:26">
      <c r="T97" s="80"/>
      <c r="U97" s="80"/>
      <c r="V97" s="80"/>
      <c r="W97" s="80"/>
      <c r="X97" s="80"/>
      <c r="Y97" s="82"/>
      <c r="Z97" s="82"/>
    </row>
    <row r="98" spans="20:26">
      <c r="T98" s="80"/>
      <c r="U98" s="80"/>
      <c r="V98" s="80"/>
      <c r="W98" s="80"/>
      <c r="X98" s="80"/>
      <c r="Y98" s="82"/>
      <c r="Z98" s="82"/>
    </row>
    <row r="99" spans="20:26">
      <c r="T99" s="80"/>
      <c r="U99" s="80"/>
      <c r="V99" s="80"/>
      <c r="W99" s="80"/>
      <c r="X99" s="80"/>
      <c r="Y99" s="82"/>
      <c r="Z99" s="82"/>
    </row>
    <row r="100" spans="20:26">
      <c r="T100" s="80"/>
      <c r="U100" s="80"/>
      <c r="V100" s="80"/>
      <c r="W100" s="80"/>
      <c r="X100" s="80"/>
      <c r="Y100" s="82"/>
      <c r="Z100" s="82"/>
    </row>
    <row r="101" spans="20:26">
      <c r="T101" s="80"/>
      <c r="U101" s="80"/>
      <c r="V101" s="80"/>
      <c r="W101" s="80"/>
      <c r="X101" s="80"/>
      <c r="Y101" s="82"/>
      <c r="Z101" s="82"/>
    </row>
    <row r="102" spans="20:26">
      <c r="T102" s="80"/>
      <c r="U102" s="80"/>
      <c r="V102" s="80"/>
      <c r="W102" s="80"/>
      <c r="X102" s="80"/>
      <c r="Y102" s="82"/>
      <c r="Z102" s="82"/>
    </row>
    <row r="103" spans="20:26">
      <c r="T103" s="80"/>
      <c r="U103" s="80"/>
      <c r="V103" s="80"/>
      <c r="W103" s="80"/>
      <c r="X103" s="80"/>
      <c r="Y103" s="82"/>
      <c r="Z103" s="82"/>
    </row>
    <row r="104" spans="20:26">
      <c r="T104" s="80"/>
      <c r="U104" s="80"/>
      <c r="V104" s="80"/>
      <c r="W104" s="80"/>
      <c r="X104" s="80"/>
      <c r="Y104" s="82"/>
      <c r="Z104" s="82"/>
    </row>
    <row r="105" spans="20:26">
      <c r="T105" s="80"/>
      <c r="U105" s="80"/>
      <c r="V105" s="80"/>
      <c r="W105" s="80"/>
      <c r="X105" s="80"/>
      <c r="Y105" s="82"/>
      <c r="Z105" s="82"/>
    </row>
    <row r="106" spans="20:26">
      <c r="T106" s="80"/>
      <c r="U106" s="80"/>
      <c r="V106" s="80"/>
      <c r="W106" s="80"/>
      <c r="X106" s="80"/>
      <c r="Y106" s="82"/>
      <c r="Z106" s="82"/>
    </row>
    <row r="107" spans="20:26">
      <c r="T107" s="80"/>
      <c r="U107" s="80"/>
      <c r="V107" s="80"/>
      <c r="W107" s="80"/>
      <c r="X107" s="80"/>
      <c r="Y107" s="82"/>
      <c r="Z107" s="82"/>
    </row>
    <row r="108" spans="20:26">
      <c r="T108" s="80"/>
      <c r="U108" s="80"/>
      <c r="V108" s="80"/>
      <c r="W108" s="80"/>
      <c r="X108" s="80"/>
      <c r="Y108" s="82"/>
      <c r="Z108" s="82"/>
    </row>
    <row r="109" spans="20:26">
      <c r="T109" s="80"/>
      <c r="U109" s="80"/>
      <c r="V109" s="80"/>
      <c r="W109" s="80"/>
      <c r="X109" s="80"/>
      <c r="Y109" s="82"/>
      <c r="Z109" s="82"/>
    </row>
    <row r="110" spans="20:26">
      <c r="T110" s="80"/>
      <c r="U110" s="80"/>
      <c r="V110" s="80"/>
      <c r="W110" s="80"/>
      <c r="X110" s="80"/>
      <c r="Y110" s="82"/>
      <c r="Z110" s="82"/>
    </row>
    <row r="111" spans="20:26">
      <c r="T111" s="80"/>
      <c r="U111" s="80"/>
      <c r="V111" s="80"/>
      <c r="W111" s="80"/>
      <c r="X111" s="80"/>
      <c r="Y111" s="82"/>
      <c r="Z111" s="82"/>
    </row>
    <row r="112" spans="20:26">
      <c r="T112" s="80"/>
      <c r="U112" s="80"/>
      <c r="V112" s="80"/>
      <c r="W112" s="80"/>
      <c r="X112" s="80"/>
      <c r="Y112" s="82"/>
      <c r="Z112" s="82"/>
    </row>
    <row r="113" spans="20:26">
      <c r="T113" s="80"/>
      <c r="U113" s="80"/>
      <c r="V113" s="80"/>
      <c r="W113" s="80"/>
      <c r="X113" s="80"/>
      <c r="Y113" s="82"/>
      <c r="Z113" s="82"/>
    </row>
    <row r="114" spans="20:26">
      <c r="T114" s="80"/>
      <c r="U114" s="80"/>
      <c r="V114" s="80"/>
      <c r="W114" s="80"/>
      <c r="X114" s="80"/>
      <c r="Y114" s="82"/>
      <c r="Z114" s="82"/>
    </row>
    <row r="115" spans="20:26">
      <c r="T115" s="80"/>
      <c r="U115" s="80"/>
      <c r="V115" s="80"/>
      <c r="W115" s="80"/>
      <c r="X115" s="80"/>
      <c r="Y115" s="82"/>
      <c r="Z115" s="82"/>
    </row>
    <row r="116" spans="20:26">
      <c r="T116" s="80"/>
      <c r="U116" s="80"/>
      <c r="V116" s="80"/>
      <c r="W116" s="80"/>
      <c r="X116" s="80"/>
      <c r="Y116" s="82"/>
      <c r="Z116" s="82"/>
    </row>
    <row r="117" spans="20:26">
      <c r="T117" s="80"/>
      <c r="U117" s="80"/>
      <c r="V117" s="80"/>
      <c r="W117" s="80"/>
      <c r="X117" s="80"/>
      <c r="Y117" s="82"/>
      <c r="Z117" s="82"/>
    </row>
    <row r="118" spans="20:26">
      <c r="T118" s="80"/>
      <c r="U118" s="80"/>
      <c r="V118" s="80"/>
      <c r="W118" s="80"/>
      <c r="X118" s="80"/>
      <c r="Y118" s="82"/>
      <c r="Z118" s="82"/>
    </row>
    <row r="119" spans="20:26">
      <c r="T119" s="80"/>
      <c r="U119" s="80"/>
      <c r="V119" s="80"/>
      <c r="W119" s="80"/>
      <c r="X119" s="80"/>
      <c r="Y119" s="82"/>
      <c r="Z119" s="82"/>
    </row>
    <row r="120" spans="20:26">
      <c r="T120" s="80"/>
      <c r="U120" s="80"/>
      <c r="V120" s="80"/>
      <c r="W120" s="80"/>
      <c r="X120" s="80"/>
      <c r="Y120" s="82"/>
      <c r="Z120" s="82"/>
    </row>
    <row r="121" spans="20:26">
      <c r="T121" s="80"/>
      <c r="U121" s="80"/>
      <c r="V121" s="80"/>
      <c r="W121" s="80"/>
      <c r="X121" s="80"/>
      <c r="Y121" s="82"/>
      <c r="Z121" s="82"/>
    </row>
    <row r="122" spans="20:26">
      <c r="T122" s="80"/>
      <c r="U122" s="80"/>
      <c r="V122" s="80"/>
      <c r="W122" s="80"/>
      <c r="X122" s="80"/>
      <c r="Y122" s="82"/>
      <c r="Z122" s="82"/>
    </row>
    <row r="123" spans="20:26">
      <c r="T123" s="80"/>
      <c r="U123" s="80"/>
      <c r="V123" s="80"/>
      <c r="W123" s="80"/>
      <c r="X123" s="80"/>
      <c r="Y123" s="82"/>
      <c r="Z123" s="82"/>
    </row>
    <row r="124" spans="20:26">
      <c r="T124" s="80"/>
      <c r="U124" s="80"/>
      <c r="V124" s="80"/>
      <c r="W124" s="80"/>
      <c r="X124" s="80"/>
      <c r="Y124" s="82"/>
      <c r="Z124" s="82"/>
    </row>
    <row r="125" spans="20:26">
      <c r="T125" s="80"/>
      <c r="U125" s="80"/>
      <c r="V125" s="80"/>
      <c r="W125" s="80"/>
      <c r="X125" s="80"/>
      <c r="Y125" s="82"/>
      <c r="Z125" s="82"/>
    </row>
    <row r="126" spans="20:26">
      <c r="T126" s="80"/>
      <c r="U126" s="80"/>
      <c r="V126" s="80"/>
      <c r="W126" s="80"/>
      <c r="X126" s="80"/>
      <c r="Y126" s="82"/>
      <c r="Z126" s="82"/>
    </row>
    <row r="127" spans="20:26">
      <c r="T127" s="80"/>
      <c r="U127" s="80"/>
      <c r="V127" s="80"/>
      <c r="W127" s="80"/>
      <c r="X127" s="80"/>
      <c r="Y127" s="82"/>
      <c r="Z127" s="82"/>
    </row>
  </sheetData>
  <mergeCells count="122">
    <mergeCell ref="B73:P73"/>
    <mergeCell ref="B74:P74"/>
    <mergeCell ref="D75:H75"/>
    <mergeCell ref="B79:Q79"/>
    <mergeCell ref="I75:J75"/>
    <mergeCell ref="K75:L75"/>
    <mergeCell ref="B76:P76"/>
    <mergeCell ref="J71:K71"/>
    <mergeCell ref="L71:O71"/>
    <mergeCell ref="D77:Q78"/>
    <mergeCell ref="B64:Q64"/>
    <mergeCell ref="B54:Q54"/>
    <mergeCell ref="D44:K44"/>
    <mergeCell ref="B65:Q65"/>
    <mergeCell ref="D69:O69"/>
    <mergeCell ref="B72:P72"/>
    <mergeCell ref="J67:K67"/>
    <mergeCell ref="D55:K55"/>
    <mergeCell ref="L55:M55"/>
    <mergeCell ref="L53:M53"/>
    <mergeCell ref="L44:M44"/>
    <mergeCell ref="B39:Q39"/>
    <mergeCell ref="B68:Q68"/>
    <mergeCell ref="D67:H67"/>
    <mergeCell ref="N55:O55"/>
    <mergeCell ref="M67:N67"/>
    <mergeCell ref="B59:Q59"/>
    <mergeCell ref="B38:Q38"/>
    <mergeCell ref="B48:Q48"/>
    <mergeCell ref="B50:Q50"/>
    <mergeCell ref="D57:Q58"/>
    <mergeCell ref="B56:Q56"/>
    <mergeCell ref="B51:Q51"/>
    <mergeCell ref="B40:Q40"/>
    <mergeCell ref="D53:K53"/>
    <mergeCell ref="B41:Q41"/>
    <mergeCell ref="N44:O44"/>
    <mergeCell ref="B45:Q45"/>
    <mergeCell ref="D63:P63"/>
    <mergeCell ref="B66:H66"/>
    <mergeCell ref="B49:Q49"/>
    <mergeCell ref="D46:Q47"/>
    <mergeCell ref="B61:Q61"/>
    <mergeCell ref="B60:Q60"/>
    <mergeCell ref="B62:Q62"/>
    <mergeCell ref="B31:F31"/>
    <mergeCell ref="L31:M31"/>
    <mergeCell ref="N53:O53"/>
    <mergeCell ref="B42:Q42"/>
    <mergeCell ref="B43:P43"/>
    <mergeCell ref="D19:E19"/>
    <mergeCell ref="J16:K16"/>
    <mergeCell ref="L16:M16"/>
    <mergeCell ref="B34:Q34"/>
    <mergeCell ref="G20:L20"/>
    <mergeCell ref="O20:Q20"/>
    <mergeCell ref="B35:Q35"/>
    <mergeCell ref="B36:Q36"/>
    <mergeCell ref="C18:D18"/>
    <mergeCell ref="E18:H18"/>
    <mergeCell ref="I18:Q18"/>
    <mergeCell ref="B17:B18"/>
    <mergeCell ref="C17:Q17"/>
    <mergeCell ref="C20:F20"/>
    <mergeCell ref="O16:Q16"/>
    <mergeCell ref="C29:D29"/>
    <mergeCell ref="E29:Q29"/>
    <mergeCell ref="B24:B29"/>
    <mergeCell ref="B37:Q37"/>
    <mergeCell ref="N1:O1"/>
    <mergeCell ref="J1:K1"/>
    <mergeCell ref="J2:K2"/>
    <mergeCell ref="L2:M2"/>
    <mergeCell ref="N2:O2"/>
    <mergeCell ref="L1:M1"/>
    <mergeCell ref="J7:L7"/>
    <mergeCell ref="M7:Q7"/>
    <mergeCell ref="J8:L8"/>
    <mergeCell ref="M8:Q8"/>
    <mergeCell ref="I6:Q6"/>
    <mergeCell ref="J4:P4"/>
    <mergeCell ref="J3:P3"/>
    <mergeCell ref="G8:I8"/>
    <mergeCell ref="C7:I7"/>
    <mergeCell ref="J14:K14"/>
    <mergeCell ref="L14:M14"/>
    <mergeCell ref="N14:O14"/>
    <mergeCell ref="J15:K15"/>
    <mergeCell ref="P12:P13"/>
    <mergeCell ref="N13:O13"/>
    <mergeCell ref="Q12:Q13"/>
    <mergeCell ref="L15:M15"/>
    <mergeCell ref="D10:I10"/>
    <mergeCell ref="K10:Q10"/>
    <mergeCell ref="N15:O15"/>
    <mergeCell ref="N12:O12"/>
    <mergeCell ref="L12:M12"/>
    <mergeCell ref="O28:Q28"/>
    <mergeCell ref="C24:D24"/>
    <mergeCell ref="E24:Q24"/>
    <mergeCell ref="C25:D25"/>
    <mergeCell ref="E25:Q25"/>
    <mergeCell ref="C26:D26"/>
    <mergeCell ref="E26:F26"/>
    <mergeCell ref="J26:L26"/>
    <mergeCell ref="M26:N26"/>
    <mergeCell ref="C27:D27"/>
    <mergeCell ref="J27:K27"/>
    <mergeCell ref="L27:M27"/>
    <mergeCell ref="N27:O27"/>
    <mergeCell ref="C28:D28"/>
    <mergeCell ref="K28:L28"/>
    <mergeCell ref="M28:N28"/>
    <mergeCell ref="K9:Q9"/>
    <mergeCell ref="C6:H6"/>
    <mergeCell ref="C9:E9"/>
    <mergeCell ref="J13:K13"/>
    <mergeCell ref="G9:I9"/>
    <mergeCell ref="J12:K12"/>
    <mergeCell ref="L13:M13"/>
    <mergeCell ref="J11:Q11"/>
    <mergeCell ref="C8:E8"/>
  </mergeCells>
  <phoneticPr fontId="2"/>
  <conditionalFormatting sqref="C7">
    <cfRule type="expression" dxfId="96" priority="215">
      <formula>$C$7&lt;&gt;""</formula>
    </cfRule>
  </conditionalFormatting>
  <conditionalFormatting sqref="C9">
    <cfRule type="expression" dxfId="95" priority="214">
      <formula>$C$9&lt;&gt;""</formula>
    </cfRule>
  </conditionalFormatting>
  <conditionalFormatting sqref="C11">
    <cfRule type="expression" dxfId="94" priority="17">
      <formula>$C$11&lt;&gt;""</formula>
    </cfRule>
  </conditionalFormatting>
  <conditionalFormatting sqref="C12">
    <cfRule type="expression" dxfId="93" priority="27">
      <formula>$C$12&lt;&gt;""</formula>
    </cfRule>
  </conditionalFormatting>
  <conditionalFormatting sqref="C13">
    <cfRule type="expression" dxfId="92" priority="85">
      <formula>$C$13&lt;&gt;""</formula>
    </cfRule>
  </conditionalFormatting>
  <conditionalFormatting sqref="C14">
    <cfRule type="expression" dxfId="91" priority="122">
      <formula>$C$14&lt;&gt;""</formula>
    </cfRule>
  </conditionalFormatting>
  <conditionalFormatting sqref="C15">
    <cfRule type="expression" dxfId="90" priority="121">
      <formula>$C$15&lt;&gt;""</formula>
    </cfRule>
  </conditionalFormatting>
  <conditionalFormatting sqref="D10">
    <cfRule type="expression" dxfId="89" priority="209">
      <formula>$D$10&lt;&gt;""</formula>
    </cfRule>
  </conditionalFormatting>
  <conditionalFormatting sqref="D12">
    <cfRule type="expression" dxfId="88" priority="26">
      <formula>$D$12&lt;&gt;""</formula>
    </cfRule>
  </conditionalFormatting>
  <conditionalFormatting sqref="D13">
    <cfRule type="expression" dxfId="87" priority="120">
      <formula>$D$13&lt;&gt;""</formula>
    </cfRule>
  </conditionalFormatting>
  <conditionalFormatting sqref="D14">
    <cfRule type="expression" dxfId="86" priority="119">
      <formula>$D$14&lt;&gt;""</formula>
    </cfRule>
  </conditionalFormatting>
  <conditionalFormatting sqref="D15">
    <cfRule type="expression" dxfId="85" priority="118">
      <formula>$D$15&lt;&gt;""</formula>
    </cfRule>
  </conditionalFormatting>
  <conditionalFormatting sqref="D16">
    <cfRule type="expression" dxfId="84" priority="4">
      <formula>$D$16&lt;&gt;""</formula>
    </cfRule>
  </conditionalFormatting>
  <conditionalFormatting sqref="D19">
    <cfRule type="expression" dxfId="83" priority="125">
      <formula>$D$19&lt;&gt;""</formula>
    </cfRule>
  </conditionalFormatting>
  <conditionalFormatting sqref="D44">
    <cfRule type="expression" dxfId="82" priority="46">
      <formula>$D$44&lt;&gt;""</formula>
    </cfRule>
  </conditionalFormatting>
  <conditionalFormatting sqref="D46">
    <cfRule type="expression" dxfId="81" priority="38">
      <formula>$D$46&lt;&gt;""</formula>
    </cfRule>
  </conditionalFormatting>
  <conditionalFormatting sqref="D53">
    <cfRule type="expression" dxfId="80" priority="216">
      <formula>$D$53&lt;&gt;""</formula>
    </cfRule>
  </conditionalFormatting>
  <conditionalFormatting sqref="D57">
    <cfRule type="expression" dxfId="79" priority="217">
      <formula>$D$57&lt;&gt;""</formula>
    </cfRule>
  </conditionalFormatting>
  <conditionalFormatting sqref="D63 Q63">
    <cfRule type="expression" dxfId="78" priority="39">
      <formula>$D$63&lt;&gt;""</formula>
    </cfRule>
  </conditionalFormatting>
  <conditionalFormatting sqref="D67">
    <cfRule type="expression" dxfId="77" priority="218">
      <formula>$D$67&lt;&gt;""</formula>
    </cfRule>
  </conditionalFormatting>
  <conditionalFormatting sqref="D69:D70">
    <cfRule type="expression" dxfId="76" priority="18">
      <formula>$D$69&lt;&gt;""</formula>
    </cfRule>
  </conditionalFormatting>
  <conditionalFormatting sqref="D71">
    <cfRule type="expression" dxfId="75" priority="54">
      <formula>$D$71&lt;&gt;""</formula>
    </cfRule>
  </conditionalFormatting>
  <conditionalFormatting sqref="D75">
    <cfRule type="expression" dxfId="74" priority="219">
      <formula>$D$75&lt;&gt;""</formula>
    </cfRule>
  </conditionalFormatting>
  <conditionalFormatting sqref="D55:K55">
    <cfRule type="expression" dxfId="73" priority="37">
      <formula>$D$55&lt;&gt;""</formula>
    </cfRule>
  </conditionalFormatting>
  <conditionalFormatting sqref="D77:Q78">
    <cfRule type="expression" dxfId="72" priority="28">
      <formula>$D$77&lt;&gt;""</formula>
    </cfRule>
  </conditionalFormatting>
  <conditionalFormatting sqref="E11">
    <cfRule type="expression" dxfId="71" priority="16">
      <formula>$E$11&lt;&gt;""</formula>
    </cfRule>
  </conditionalFormatting>
  <conditionalFormatting sqref="E12">
    <cfRule type="expression" dxfId="70" priority="25">
      <formula>$E$12&lt;&gt;""</formula>
    </cfRule>
  </conditionalFormatting>
  <conditionalFormatting sqref="E13">
    <cfRule type="expression" dxfId="69" priority="84">
      <formula>$E$13&lt;&gt;""</formula>
    </cfRule>
  </conditionalFormatting>
  <conditionalFormatting sqref="E14">
    <cfRule type="expression" dxfId="68" priority="116">
      <formula>$E$14&lt;&gt;""</formula>
    </cfRule>
  </conditionalFormatting>
  <conditionalFormatting sqref="E15">
    <cfRule type="expression" dxfId="67" priority="115">
      <formula>$E$15&lt;&gt;""</formula>
    </cfRule>
  </conditionalFormatting>
  <conditionalFormatting sqref="E18:H18">
    <cfRule type="expression" dxfId="66" priority="77">
      <formula>$E$18&lt;&gt;""</formula>
    </cfRule>
  </conditionalFormatting>
  <conditionalFormatting sqref="F12">
    <cfRule type="expression" dxfId="65" priority="24">
      <formula>$F$12&lt;&gt;""</formula>
    </cfRule>
  </conditionalFormatting>
  <conditionalFormatting sqref="F13">
    <cfRule type="expression" dxfId="64" priority="83">
      <formula>$F$13&lt;&gt;""</formula>
    </cfRule>
  </conditionalFormatting>
  <conditionalFormatting sqref="F14">
    <cfRule type="expression" dxfId="63" priority="113">
      <formula>$F$14&lt;&gt;""</formula>
    </cfRule>
  </conditionalFormatting>
  <conditionalFormatting sqref="F15">
    <cfRule type="expression" dxfId="62" priority="112">
      <formula>$F$15&lt;&gt;""</formula>
    </cfRule>
  </conditionalFormatting>
  <conditionalFormatting sqref="F27">
    <cfRule type="expression" dxfId="61" priority="6">
      <formula>$D$18&lt;&gt;""</formula>
    </cfRule>
  </conditionalFormatting>
  <conditionalFormatting sqref="F71">
    <cfRule type="expression" dxfId="60" priority="53">
      <formula>$F$71&lt;&gt;""</formula>
    </cfRule>
  </conditionalFormatting>
  <conditionalFormatting sqref="F19:Q19">
    <cfRule type="expression" dxfId="59" priority="124">
      <formula>$H$19&lt;&gt;""</formula>
    </cfRule>
  </conditionalFormatting>
  <conditionalFormatting sqref="G9">
    <cfRule type="expression" dxfId="58" priority="188">
      <formula>$G$9&lt;&gt;""</formula>
    </cfRule>
  </conditionalFormatting>
  <conditionalFormatting sqref="G11">
    <cfRule type="expression" dxfId="57" priority="15">
      <formula>$G$11&lt;&gt;""</formula>
    </cfRule>
  </conditionalFormatting>
  <conditionalFormatting sqref="G12">
    <cfRule type="expression" dxfId="56" priority="23">
      <formula>$G$12&lt;&gt;""</formula>
    </cfRule>
  </conditionalFormatting>
  <conditionalFormatting sqref="G13">
    <cfRule type="expression" dxfId="55" priority="82">
      <formula>$G$13&lt;&gt;""</formula>
    </cfRule>
  </conditionalFormatting>
  <conditionalFormatting sqref="G14">
    <cfRule type="expression" dxfId="54" priority="110">
      <formula>$G$14&lt;&gt;""</formula>
    </cfRule>
  </conditionalFormatting>
  <conditionalFormatting sqref="G15">
    <cfRule type="expression" dxfId="53" priority="109">
      <formula>$G$15&lt;&gt;""</formula>
    </cfRule>
  </conditionalFormatting>
  <conditionalFormatting sqref="G16">
    <cfRule type="expression" dxfId="52" priority="2">
      <formula>$G$16&lt;&gt;""</formula>
    </cfRule>
  </conditionalFormatting>
  <conditionalFormatting sqref="G8:I8">
    <cfRule type="expression" dxfId="51" priority="5">
      <formula>$G$8&lt;&gt;""</formula>
    </cfRule>
  </conditionalFormatting>
  <conditionalFormatting sqref="G20:L20">
    <cfRule type="expression" dxfId="50" priority="75">
      <formula>$G$20&lt;&gt;""</formula>
    </cfRule>
  </conditionalFormatting>
  <conditionalFormatting sqref="H12">
    <cfRule type="expression" dxfId="49" priority="22">
      <formula>$H$12&lt;&gt;""</formula>
    </cfRule>
  </conditionalFormatting>
  <conditionalFormatting sqref="H13">
    <cfRule type="expression" dxfId="48" priority="81">
      <formula>$H$13&lt;&gt;""</formula>
    </cfRule>
  </conditionalFormatting>
  <conditionalFormatting sqref="H14">
    <cfRule type="expression" dxfId="47" priority="107">
      <formula>$H$14&lt;&gt;""</formula>
    </cfRule>
  </conditionalFormatting>
  <conditionalFormatting sqref="H15">
    <cfRule type="expression" dxfId="46" priority="106">
      <formula>$H$15&lt;&gt;""</formula>
    </cfRule>
  </conditionalFormatting>
  <conditionalFormatting sqref="H71">
    <cfRule type="expression" dxfId="45" priority="52">
      <formula>$H$71&lt;&gt;""</formula>
    </cfRule>
  </conditionalFormatting>
  <conditionalFormatting sqref="I12">
    <cfRule type="expression" dxfId="44" priority="30">
      <formula>$I$12&lt;&gt;""</formula>
    </cfRule>
  </conditionalFormatting>
  <conditionalFormatting sqref="I13">
    <cfRule type="expression" dxfId="43" priority="80">
      <formula>$I$13&lt;&gt;""</formula>
    </cfRule>
  </conditionalFormatting>
  <conditionalFormatting sqref="I14">
    <cfRule type="expression" dxfId="42" priority="114">
      <formula>$I$14&lt;&gt;""</formula>
    </cfRule>
  </conditionalFormatting>
  <conditionalFormatting sqref="I15">
    <cfRule type="expression" dxfId="41" priority="104">
      <formula>$I$15&lt;&gt;""</formula>
    </cfRule>
  </conditionalFormatting>
  <conditionalFormatting sqref="J12">
    <cfRule type="expression" dxfId="40" priority="103">
      <formula>$J$12&lt;&gt;""</formula>
    </cfRule>
  </conditionalFormatting>
  <conditionalFormatting sqref="J13:K13">
    <cfRule type="expression" dxfId="39" priority="79">
      <formula>$J$13&lt;&gt;""</formula>
    </cfRule>
  </conditionalFormatting>
  <conditionalFormatting sqref="J14:K14">
    <cfRule type="expression" dxfId="38" priority="102">
      <formula>$J$14&lt;&gt;""</formula>
    </cfRule>
  </conditionalFormatting>
  <conditionalFormatting sqref="J15:K15">
    <cfRule type="expression" dxfId="37" priority="101">
      <formula>$J$15&lt;&gt;""</formula>
    </cfRule>
  </conditionalFormatting>
  <conditionalFormatting sqref="J16:K16">
    <cfRule type="expression" dxfId="36" priority="1">
      <formula>$J$16&lt;&gt;""</formula>
    </cfRule>
  </conditionalFormatting>
  <conditionalFormatting sqref="J67:K67">
    <cfRule type="expression" dxfId="35" priority="61">
      <formula>$J$67&lt;&gt;""</formula>
    </cfRule>
  </conditionalFormatting>
  <conditionalFormatting sqref="J71:K71">
    <cfRule type="expression" dxfId="34" priority="51">
      <formula>$J$71&lt;&gt;""</formula>
    </cfRule>
  </conditionalFormatting>
  <conditionalFormatting sqref="J11:Q11">
    <cfRule type="expression" dxfId="33" priority="14">
      <formula>$J$11&lt;&gt;""</formula>
    </cfRule>
  </conditionalFormatting>
  <conditionalFormatting sqref="K9">
    <cfRule type="expression" dxfId="32" priority="138">
      <formula>$K$9&lt;&gt;""</formula>
    </cfRule>
  </conditionalFormatting>
  <conditionalFormatting sqref="K75:L75">
    <cfRule type="expression" dxfId="31" priority="59">
      <formula>$K$75&lt;&gt;""</formula>
    </cfRule>
  </conditionalFormatting>
  <conditionalFormatting sqref="K10:Q10">
    <cfRule type="expression" dxfId="30" priority="88">
      <formula>$K$10&lt;&gt;""</formula>
    </cfRule>
  </conditionalFormatting>
  <conditionalFormatting sqref="L13">
    <cfRule type="expression" dxfId="29" priority="100">
      <formula>$L$13&lt;&gt;""</formula>
    </cfRule>
  </conditionalFormatting>
  <conditionalFormatting sqref="L12:M12">
    <cfRule type="expression" dxfId="28" priority="29">
      <formula>$L$12&lt;&gt;""</formula>
    </cfRule>
  </conditionalFormatting>
  <conditionalFormatting sqref="L14:M14">
    <cfRule type="expression" dxfId="27" priority="99">
      <formula>$L$14&lt;&gt;""</formula>
    </cfRule>
  </conditionalFormatting>
  <conditionalFormatting sqref="L15:M15">
    <cfRule type="expression" dxfId="26" priority="98">
      <formula>$L$15&lt;&gt;""</formula>
    </cfRule>
  </conditionalFormatting>
  <conditionalFormatting sqref="L16:M16">
    <cfRule type="expression" dxfId="25" priority="3">
      <formula>$L$16&lt;&gt;""</formula>
    </cfRule>
  </conditionalFormatting>
  <conditionalFormatting sqref="M67:N67">
    <cfRule type="expression" dxfId="24" priority="60">
      <formula>$M$67&lt;&gt;""</formula>
    </cfRule>
  </conditionalFormatting>
  <conditionalFormatting sqref="N12">
    <cfRule type="expression" dxfId="23" priority="97">
      <formula>$N$12&lt;&gt;""</formula>
    </cfRule>
  </conditionalFormatting>
  <conditionalFormatting sqref="N31">
    <cfRule type="expression" dxfId="22" priority="131">
      <formula>$N$31&lt;&gt;""</formula>
    </cfRule>
  </conditionalFormatting>
  <conditionalFormatting sqref="N44">
    <cfRule type="expression" dxfId="21" priority="45">
      <formula>$N$44&lt;&gt;""</formula>
    </cfRule>
  </conditionalFormatting>
  <conditionalFormatting sqref="N53">
    <cfRule type="expression" dxfId="20" priority="56">
      <formula>$N$53&lt;&gt;""</formula>
    </cfRule>
  </conditionalFormatting>
  <conditionalFormatting sqref="N75">
    <cfRule type="expression" dxfId="19" priority="58">
      <formula>$N$75&lt;&gt;""</formula>
    </cfRule>
  </conditionalFormatting>
  <conditionalFormatting sqref="N13:O13">
    <cfRule type="expression" dxfId="18" priority="78">
      <formula>$N$13&lt;&gt;""</formula>
    </cfRule>
  </conditionalFormatting>
  <conditionalFormatting sqref="N14:O14">
    <cfRule type="expression" dxfId="17" priority="96">
      <formula>$N$14&lt;&gt;""</formula>
    </cfRule>
  </conditionalFormatting>
  <conditionalFormatting sqref="N15:O15">
    <cfRule type="expression" dxfId="16" priority="95">
      <formula>$N$15&lt;&gt;""</formula>
    </cfRule>
  </conditionalFormatting>
  <conditionalFormatting sqref="N55:O55">
    <cfRule type="expression" dxfId="15" priority="36">
      <formula>$N$55&lt;&gt;""</formula>
    </cfRule>
  </conditionalFormatting>
  <conditionalFormatting sqref="O67 Q71">
    <cfRule type="expression" dxfId="14" priority="68">
      <formula>#REF!&lt;&gt;""</formula>
    </cfRule>
  </conditionalFormatting>
  <conditionalFormatting sqref="O75">
    <cfRule type="expression" dxfId="13" priority="70">
      <formula>$O$77&lt;&gt;""</formula>
    </cfRule>
  </conditionalFormatting>
  <conditionalFormatting sqref="P14">
    <cfRule type="expression" dxfId="12" priority="94">
      <formula>$P$14&lt;&gt;""</formula>
    </cfRule>
  </conditionalFormatting>
  <conditionalFormatting sqref="P15">
    <cfRule type="expression" dxfId="11" priority="93">
      <formula>$P$15&lt;&gt;""</formula>
    </cfRule>
  </conditionalFormatting>
  <conditionalFormatting sqref="P31">
    <cfRule type="expression" dxfId="10" priority="130">
      <formula>$P$31&lt;&gt;""</formula>
    </cfRule>
  </conditionalFormatting>
  <conditionalFormatting sqref="Q14">
    <cfRule type="expression" dxfId="9" priority="92">
      <formula>$Q$14&lt;&gt;""</formula>
    </cfRule>
  </conditionalFormatting>
  <conditionalFormatting sqref="Q15">
    <cfRule type="expression" dxfId="8" priority="91">
      <formula>$Q$15&lt;&gt;""</formula>
    </cfRule>
  </conditionalFormatting>
  <dataValidations count="2">
    <dataValidation type="list" allowBlank="1" showInputMessage="1" showErrorMessage="1" sqref="C8:E8" xr:uid="{E09A4DF3-73BB-4490-9E40-44B23F20617D}">
      <formula1>"選択してください,高齢者施設(入所),高齢者施設(通所),高齢者施設(訪問),障がい者施設(入所),障がい者施設(通所),障がい者施設(訪問),その他(右欄に記入)"</formula1>
    </dataValidation>
    <dataValidation type="list" allowBlank="1" showInputMessage="1" showErrorMessage="1" sqref="E24:Q24" xr:uid="{354FD281-A780-4A75-9F6D-32A4A492C803}">
      <formula1>"一類,二類,三類,四類,五類(全数),五類(定点),その他"</formula1>
    </dataValidation>
  </dataValidations>
  <pageMargins left="0.7" right="0.7" top="0.75" bottom="0.75" header="0.3" footer="0.3"/>
  <pageSetup paperSize="9" scale="69"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3315" r:id="rId4" name="Check Box 3">
              <controlPr defaultSize="0" autoFill="0" autoLine="0" autoPict="0">
                <anchor moveWithCells="1">
                  <from>
                    <xdr:col>1</xdr:col>
                    <xdr:colOff>228600</xdr:colOff>
                    <xdr:row>33</xdr:row>
                    <xdr:rowOff>304800</xdr:rowOff>
                  </from>
                  <to>
                    <xdr:col>1</xdr:col>
                    <xdr:colOff>447675</xdr:colOff>
                    <xdr:row>34</xdr:row>
                    <xdr:rowOff>247650</xdr:rowOff>
                  </to>
                </anchor>
              </controlPr>
            </control>
          </mc:Choice>
        </mc:AlternateContent>
        <mc:AlternateContent xmlns:mc="http://schemas.openxmlformats.org/markup-compatibility/2006">
          <mc:Choice Requires="x14">
            <control shapeId="13316" r:id="rId5" name="Check Box 4">
              <controlPr defaultSize="0" autoFill="0" autoLine="0" autoPict="0">
                <anchor moveWithCells="1">
                  <from>
                    <xdr:col>1</xdr:col>
                    <xdr:colOff>228600</xdr:colOff>
                    <xdr:row>37</xdr:row>
                    <xdr:rowOff>28575</xdr:rowOff>
                  </from>
                  <to>
                    <xdr:col>1</xdr:col>
                    <xdr:colOff>447675</xdr:colOff>
                    <xdr:row>37</xdr:row>
                    <xdr:rowOff>276225</xdr:rowOff>
                  </to>
                </anchor>
              </controlPr>
            </control>
          </mc:Choice>
        </mc:AlternateContent>
        <mc:AlternateContent xmlns:mc="http://schemas.openxmlformats.org/markup-compatibility/2006">
          <mc:Choice Requires="x14">
            <control shapeId="13317" r:id="rId6" name="Check Box 5">
              <controlPr defaultSize="0" autoFill="0" autoLine="0" autoPict="0">
                <anchor moveWithCells="1">
                  <from>
                    <xdr:col>1</xdr:col>
                    <xdr:colOff>228600</xdr:colOff>
                    <xdr:row>38</xdr:row>
                    <xdr:rowOff>0</xdr:rowOff>
                  </from>
                  <to>
                    <xdr:col>1</xdr:col>
                    <xdr:colOff>447675</xdr:colOff>
                    <xdr:row>38</xdr:row>
                    <xdr:rowOff>247650</xdr:rowOff>
                  </to>
                </anchor>
              </controlPr>
            </control>
          </mc:Choice>
        </mc:AlternateContent>
        <mc:AlternateContent xmlns:mc="http://schemas.openxmlformats.org/markup-compatibility/2006">
          <mc:Choice Requires="x14">
            <control shapeId="13319" r:id="rId7" name="Check Box 7">
              <controlPr defaultSize="0" autoFill="0" autoLine="0" autoPict="0">
                <anchor moveWithCells="1">
                  <from>
                    <xdr:col>1</xdr:col>
                    <xdr:colOff>228600</xdr:colOff>
                    <xdr:row>33</xdr:row>
                    <xdr:rowOff>0</xdr:rowOff>
                  </from>
                  <to>
                    <xdr:col>1</xdr:col>
                    <xdr:colOff>447675</xdr:colOff>
                    <xdr:row>33</xdr:row>
                    <xdr:rowOff>247650</xdr:rowOff>
                  </to>
                </anchor>
              </controlPr>
            </control>
          </mc:Choice>
        </mc:AlternateContent>
        <mc:AlternateContent xmlns:mc="http://schemas.openxmlformats.org/markup-compatibility/2006">
          <mc:Choice Requires="x14">
            <control shapeId="13320" r:id="rId8" name="Check Box 8">
              <controlPr defaultSize="0" autoFill="0" autoLine="0" autoPict="0">
                <anchor moveWithCells="1">
                  <from>
                    <xdr:col>1</xdr:col>
                    <xdr:colOff>228600</xdr:colOff>
                    <xdr:row>41</xdr:row>
                    <xdr:rowOff>0</xdr:rowOff>
                  </from>
                  <to>
                    <xdr:col>1</xdr:col>
                    <xdr:colOff>447675</xdr:colOff>
                    <xdr:row>41</xdr:row>
                    <xdr:rowOff>247650</xdr:rowOff>
                  </to>
                </anchor>
              </controlPr>
            </control>
          </mc:Choice>
        </mc:AlternateContent>
        <mc:AlternateContent xmlns:mc="http://schemas.openxmlformats.org/markup-compatibility/2006">
          <mc:Choice Requires="x14">
            <control shapeId="13322" r:id="rId9" name="Check Box 10">
              <controlPr defaultSize="0" autoFill="0" autoLine="0" autoPict="0">
                <anchor moveWithCells="1">
                  <from>
                    <xdr:col>1</xdr:col>
                    <xdr:colOff>228600</xdr:colOff>
                    <xdr:row>40</xdr:row>
                    <xdr:rowOff>0</xdr:rowOff>
                  </from>
                  <to>
                    <xdr:col>1</xdr:col>
                    <xdr:colOff>447675</xdr:colOff>
                    <xdr:row>40</xdr:row>
                    <xdr:rowOff>247650</xdr:rowOff>
                  </to>
                </anchor>
              </controlPr>
            </control>
          </mc:Choice>
        </mc:AlternateContent>
        <mc:AlternateContent xmlns:mc="http://schemas.openxmlformats.org/markup-compatibility/2006">
          <mc:Choice Requires="x14">
            <control shapeId="13323" r:id="rId10" name="Check Box 11">
              <controlPr defaultSize="0" autoFill="0" autoLine="0" autoPict="0">
                <anchor moveWithCells="1">
                  <from>
                    <xdr:col>2</xdr:col>
                    <xdr:colOff>533400</xdr:colOff>
                    <xdr:row>17</xdr:row>
                    <xdr:rowOff>104775</xdr:rowOff>
                  </from>
                  <to>
                    <xdr:col>3</xdr:col>
                    <xdr:colOff>28575</xdr:colOff>
                    <xdr:row>17</xdr:row>
                    <xdr:rowOff>352425</xdr:rowOff>
                  </to>
                </anchor>
              </controlPr>
            </control>
          </mc:Choice>
        </mc:AlternateContent>
        <mc:AlternateContent xmlns:mc="http://schemas.openxmlformats.org/markup-compatibility/2006">
          <mc:Choice Requires="x14">
            <control shapeId="13330" r:id="rId11" name="Check Box 18">
              <controlPr defaultSize="0" autoFill="0" autoLine="0" autoPict="0">
                <anchor moveWithCells="1">
                  <from>
                    <xdr:col>1</xdr:col>
                    <xdr:colOff>228600</xdr:colOff>
                    <xdr:row>59</xdr:row>
                    <xdr:rowOff>9525</xdr:rowOff>
                  </from>
                  <to>
                    <xdr:col>1</xdr:col>
                    <xdr:colOff>447675</xdr:colOff>
                    <xdr:row>59</xdr:row>
                    <xdr:rowOff>257175</xdr:rowOff>
                  </to>
                </anchor>
              </controlPr>
            </control>
          </mc:Choice>
        </mc:AlternateContent>
        <mc:AlternateContent xmlns:mc="http://schemas.openxmlformats.org/markup-compatibility/2006">
          <mc:Choice Requires="x14">
            <control shapeId="13332" r:id="rId12" name="Check Box 20">
              <controlPr defaultSize="0" autoFill="0" autoLine="0" autoPict="0">
                <anchor moveWithCells="1">
                  <from>
                    <xdr:col>1</xdr:col>
                    <xdr:colOff>228600</xdr:colOff>
                    <xdr:row>53</xdr:row>
                    <xdr:rowOff>0</xdr:rowOff>
                  </from>
                  <to>
                    <xdr:col>1</xdr:col>
                    <xdr:colOff>447675</xdr:colOff>
                    <xdr:row>53</xdr:row>
                    <xdr:rowOff>257175</xdr:rowOff>
                  </to>
                </anchor>
              </controlPr>
            </control>
          </mc:Choice>
        </mc:AlternateContent>
        <mc:AlternateContent xmlns:mc="http://schemas.openxmlformats.org/markup-compatibility/2006">
          <mc:Choice Requires="x14">
            <control shapeId="13334" r:id="rId13" name="Check Box 22">
              <controlPr defaultSize="0" autoFill="0" autoLine="0" autoPict="0">
                <anchor moveWithCells="1">
                  <from>
                    <xdr:col>5</xdr:col>
                    <xdr:colOff>485775</xdr:colOff>
                    <xdr:row>31</xdr:row>
                    <xdr:rowOff>219075</xdr:rowOff>
                  </from>
                  <to>
                    <xdr:col>6</xdr:col>
                    <xdr:colOff>19050</xdr:colOff>
                    <xdr:row>33</xdr:row>
                    <xdr:rowOff>9525</xdr:rowOff>
                  </to>
                </anchor>
              </controlPr>
            </control>
          </mc:Choice>
        </mc:AlternateContent>
        <mc:AlternateContent xmlns:mc="http://schemas.openxmlformats.org/markup-compatibility/2006">
          <mc:Choice Requires="x14">
            <control shapeId="13335" r:id="rId14" name="Check Box 23">
              <controlPr defaultSize="0" autoFill="0" autoLine="0" autoPict="0">
                <anchor moveWithCells="1">
                  <from>
                    <xdr:col>1</xdr:col>
                    <xdr:colOff>228600</xdr:colOff>
                    <xdr:row>47</xdr:row>
                    <xdr:rowOff>0</xdr:rowOff>
                  </from>
                  <to>
                    <xdr:col>1</xdr:col>
                    <xdr:colOff>447675</xdr:colOff>
                    <xdr:row>47</xdr:row>
                    <xdr:rowOff>247650</xdr:rowOff>
                  </to>
                </anchor>
              </controlPr>
            </control>
          </mc:Choice>
        </mc:AlternateContent>
        <mc:AlternateContent xmlns:mc="http://schemas.openxmlformats.org/markup-compatibility/2006">
          <mc:Choice Requires="x14">
            <control shapeId="13336" r:id="rId15" name="Check Box 24">
              <controlPr defaultSize="0" autoFill="0" autoLine="0" autoPict="0">
                <anchor moveWithCells="1">
                  <from>
                    <xdr:col>1</xdr:col>
                    <xdr:colOff>228600</xdr:colOff>
                    <xdr:row>35</xdr:row>
                    <xdr:rowOff>19050</xdr:rowOff>
                  </from>
                  <to>
                    <xdr:col>1</xdr:col>
                    <xdr:colOff>447675</xdr:colOff>
                    <xdr:row>35</xdr:row>
                    <xdr:rowOff>266700</xdr:rowOff>
                  </to>
                </anchor>
              </controlPr>
            </control>
          </mc:Choice>
        </mc:AlternateContent>
        <mc:AlternateContent xmlns:mc="http://schemas.openxmlformats.org/markup-compatibility/2006">
          <mc:Choice Requires="x14">
            <control shapeId="13343" r:id="rId16" name="Check Box 31">
              <controlPr defaultSize="0" autoFill="0" autoLine="0" autoPict="0">
                <anchor moveWithCells="1">
                  <from>
                    <xdr:col>2</xdr:col>
                    <xdr:colOff>85725</xdr:colOff>
                    <xdr:row>16</xdr:row>
                    <xdr:rowOff>114300</xdr:rowOff>
                  </from>
                  <to>
                    <xdr:col>2</xdr:col>
                    <xdr:colOff>304800</xdr:colOff>
                    <xdr:row>16</xdr:row>
                    <xdr:rowOff>361950</xdr:rowOff>
                  </to>
                </anchor>
              </controlPr>
            </control>
          </mc:Choice>
        </mc:AlternateContent>
        <mc:AlternateContent xmlns:mc="http://schemas.openxmlformats.org/markup-compatibility/2006">
          <mc:Choice Requires="x14">
            <control shapeId="13345" r:id="rId17" name="Check Box 33">
              <controlPr defaultSize="0" autoFill="0" autoLine="0" autoPict="0">
                <anchor moveWithCells="1">
                  <from>
                    <xdr:col>5</xdr:col>
                    <xdr:colOff>419100</xdr:colOff>
                    <xdr:row>16</xdr:row>
                    <xdr:rowOff>114300</xdr:rowOff>
                  </from>
                  <to>
                    <xdr:col>5</xdr:col>
                    <xdr:colOff>638175</xdr:colOff>
                    <xdr:row>16</xdr:row>
                    <xdr:rowOff>361950</xdr:rowOff>
                  </to>
                </anchor>
              </controlPr>
            </control>
          </mc:Choice>
        </mc:AlternateContent>
        <mc:AlternateContent xmlns:mc="http://schemas.openxmlformats.org/markup-compatibility/2006">
          <mc:Choice Requires="x14">
            <control shapeId="13346" r:id="rId18" name="Check Box 34">
              <controlPr defaultSize="0" autoFill="0" autoLine="0" autoPict="0">
                <anchor moveWithCells="1">
                  <from>
                    <xdr:col>7</xdr:col>
                    <xdr:colOff>66675</xdr:colOff>
                    <xdr:row>16</xdr:row>
                    <xdr:rowOff>114300</xdr:rowOff>
                  </from>
                  <to>
                    <xdr:col>7</xdr:col>
                    <xdr:colOff>285750</xdr:colOff>
                    <xdr:row>16</xdr:row>
                    <xdr:rowOff>361950</xdr:rowOff>
                  </to>
                </anchor>
              </controlPr>
            </control>
          </mc:Choice>
        </mc:AlternateContent>
        <mc:AlternateContent xmlns:mc="http://schemas.openxmlformats.org/markup-compatibility/2006">
          <mc:Choice Requires="x14">
            <control shapeId="13347" r:id="rId19" name="Check Box 35">
              <controlPr defaultSize="0" autoFill="0" autoLine="0" autoPict="0">
                <anchor moveWithCells="1">
                  <from>
                    <xdr:col>8</xdr:col>
                    <xdr:colOff>285750</xdr:colOff>
                    <xdr:row>16</xdr:row>
                    <xdr:rowOff>114300</xdr:rowOff>
                  </from>
                  <to>
                    <xdr:col>8</xdr:col>
                    <xdr:colOff>504825</xdr:colOff>
                    <xdr:row>16</xdr:row>
                    <xdr:rowOff>361950</xdr:rowOff>
                  </to>
                </anchor>
              </controlPr>
            </control>
          </mc:Choice>
        </mc:AlternateContent>
        <mc:AlternateContent xmlns:mc="http://schemas.openxmlformats.org/markup-compatibility/2006">
          <mc:Choice Requires="x14">
            <control shapeId="13348" r:id="rId20" name="Check Box 36">
              <controlPr defaultSize="0" autoFill="0" autoLine="0" autoPict="0">
                <anchor moveWithCells="1">
                  <from>
                    <xdr:col>12</xdr:col>
                    <xdr:colOff>38100</xdr:colOff>
                    <xdr:row>16</xdr:row>
                    <xdr:rowOff>114300</xdr:rowOff>
                  </from>
                  <to>
                    <xdr:col>12</xdr:col>
                    <xdr:colOff>257175</xdr:colOff>
                    <xdr:row>16</xdr:row>
                    <xdr:rowOff>361950</xdr:rowOff>
                  </to>
                </anchor>
              </controlPr>
            </control>
          </mc:Choice>
        </mc:AlternateContent>
        <mc:AlternateContent xmlns:mc="http://schemas.openxmlformats.org/markup-compatibility/2006">
          <mc:Choice Requires="x14">
            <control shapeId="13349" r:id="rId21" name="Check Box 37">
              <controlPr defaultSize="0" autoFill="0" autoLine="0" autoPict="0">
                <anchor moveWithCells="1">
                  <from>
                    <xdr:col>14</xdr:col>
                    <xdr:colOff>9525</xdr:colOff>
                    <xdr:row>17</xdr:row>
                    <xdr:rowOff>104775</xdr:rowOff>
                  </from>
                  <to>
                    <xdr:col>15</xdr:col>
                    <xdr:colOff>28575</xdr:colOff>
                    <xdr:row>17</xdr:row>
                    <xdr:rowOff>352425</xdr:rowOff>
                  </to>
                </anchor>
              </controlPr>
            </control>
          </mc:Choice>
        </mc:AlternateContent>
        <mc:AlternateContent xmlns:mc="http://schemas.openxmlformats.org/markup-compatibility/2006">
          <mc:Choice Requires="x14">
            <control shapeId="13350" r:id="rId22" name="Check Box 38">
              <controlPr defaultSize="0" autoFill="0" autoLine="0" autoPict="0">
                <anchor moveWithCells="1">
                  <from>
                    <xdr:col>2</xdr:col>
                    <xdr:colOff>66675</xdr:colOff>
                    <xdr:row>19</xdr:row>
                    <xdr:rowOff>180975</xdr:rowOff>
                  </from>
                  <to>
                    <xdr:col>2</xdr:col>
                    <xdr:colOff>285750</xdr:colOff>
                    <xdr:row>19</xdr:row>
                    <xdr:rowOff>428625</xdr:rowOff>
                  </to>
                </anchor>
              </controlPr>
            </control>
          </mc:Choice>
        </mc:AlternateContent>
        <mc:AlternateContent xmlns:mc="http://schemas.openxmlformats.org/markup-compatibility/2006">
          <mc:Choice Requires="x14">
            <control shapeId="13351" r:id="rId23" name="Check Box 39">
              <controlPr defaultSize="0" autoFill="0" autoLine="0" autoPict="0">
                <anchor moveWithCells="1">
                  <from>
                    <xdr:col>15</xdr:col>
                    <xdr:colOff>438150</xdr:colOff>
                    <xdr:row>19</xdr:row>
                    <xdr:rowOff>180975</xdr:rowOff>
                  </from>
                  <to>
                    <xdr:col>15</xdr:col>
                    <xdr:colOff>657225</xdr:colOff>
                    <xdr:row>19</xdr:row>
                    <xdr:rowOff>428625</xdr:rowOff>
                  </to>
                </anchor>
              </controlPr>
            </control>
          </mc:Choice>
        </mc:AlternateContent>
        <mc:AlternateContent xmlns:mc="http://schemas.openxmlformats.org/markup-compatibility/2006">
          <mc:Choice Requires="x14">
            <control shapeId="13352" r:id="rId24" name="Check Box 40">
              <controlPr defaultSize="0" autoFill="0" autoLine="0" autoPict="0">
                <anchor moveWithCells="1">
                  <from>
                    <xdr:col>2</xdr:col>
                    <xdr:colOff>695325</xdr:colOff>
                    <xdr:row>19</xdr:row>
                    <xdr:rowOff>180975</xdr:rowOff>
                  </from>
                  <to>
                    <xdr:col>3</xdr:col>
                    <xdr:colOff>190500</xdr:colOff>
                    <xdr:row>19</xdr:row>
                    <xdr:rowOff>428625</xdr:rowOff>
                  </to>
                </anchor>
              </controlPr>
            </control>
          </mc:Choice>
        </mc:AlternateContent>
        <mc:AlternateContent xmlns:mc="http://schemas.openxmlformats.org/markup-compatibility/2006">
          <mc:Choice Requires="x14">
            <control shapeId="13354" r:id="rId25" name="Check Box 42">
              <controlPr defaultSize="0" autoFill="0" autoLine="0" autoPict="0">
                <anchor moveWithCells="1">
                  <from>
                    <xdr:col>3</xdr:col>
                    <xdr:colOff>504825</xdr:colOff>
                    <xdr:row>19</xdr:row>
                    <xdr:rowOff>180975</xdr:rowOff>
                  </from>
                  <to>
                    <xdr:col>4</xdr:col>
                    <xdr:colOff>38100</xdr:colOff>
                    <xdr:row>19</xdr:row>
                    <xdr:rowOff>428625</xdr:rowOff>
                  </to>
                </anchor>
              </controlPr>
            </control>
          </mc:Choice>
        </mc:AlternateContent>
        <mc:AlternateContent xmlns:mc="http://schemas.openxmlformats.org/markup-compatibility/2006">
          <mc:Choice Requires="x14">
            <control shapeId="13355" r:id="rId26" name="Check Box 43">
              <controlPr defaultSize="0" autoFill="0" autoLine="0" autoPict="0">
                <anchor moveWithCells="1">
                  <from>
                    <xdr:col>14</xdr:col>
                    <xdr:colOff>66675</xdr:colOff>
                    <xdr:row>19</xdr:row>
                    <xdr:rowOff>180975</xdr:rowOff>
                  </from>
                  <to>
                    <xdr:col>15</xdr:col>
                    <xdr:colOff>85725</xdr:colOff>
                    <xdr:row>19</xdr:row>
                    <xdr:rowOff>428625</xdr:rowOff>
                  </to>
                </anchor>
              </controlPr>
            </control>
          </mc:Choice>
        </mc:AlternateContent>
        <mc:AlternateContent xmlns:mc="http://schemas.openxmlformats.org/markup-compatibility/2006">
          <mc:Choice Requires="x14">
            <control shapeId="13357" r:id="rId27" name="Check Box 45">
              <controlPr defaultSize="0" autoFill="0" autoLine="0" autoPict="0">
                <anchor moveWithCells="1">
                  <from>
                    <xdr:col>4</xdr:col>
                    <xdr:colOff>495300</xdr:colOff>
                    <xdr:row>19</xdr:row>
                    <xdr:rowOff>180975</xdr:rowOff>
                  </from>
                  <to>
                    <xdr:col>5</xdr:col>
                    <xdr:colOff>28575</xdr:colOff>
                    <xdr:row>19</xdr:row>
                    <xdr:rowOff>428625</xdr:rowOff>
                  </to>
                </anchor>
              </controlPr>
            </control>
          </mc:Choice>
        </mc:AlternateContent>
        <mc:AlternateContent xmlns:mc="http://schemas.openxmlformats.org/markup-compatibility/2006">
          <mc:Choice Requires="x14">
            <control shapeId="13396" r:id="rId28" name="Check Box 84">
              <controlPr defaultSize="0" autoFill="0" autoLine="0" autoPict="0">
                <anchor moveWithCells="1">
                  <from>
                    <xdr:col>1</xdr:col>
                    <xdr:colOff>228600</xdr:colOff>
                    <xdr:row>60</xdr:row>
                    <xdr:rowOff>19050</xdr:rowOff>
                  </from>
                  <to>
                    <xdr:col>1</xdr:col>
                    <xdr:colOff>447675</xdr:colOff>
                    <xdr:row>60</xdr:row>
                    <xdr:rowOff>266700</xdr:rowOff>
                  </to>
                </anchor>
              </controlPr>
            </control>
          </mc:Choice>
        </mc:AlternateContent>
        <mc:AlternateContent xmlns:mc="http://schemas.openxmlformats.org/markup-compatibility/2006">
          <mc:Choice Requires="x14">
            <control shapeId="13403" r:id="rId29" name="Check Box 91">
              <controlPr defaultSize="0" autoFill="0" autoLine="0" autoPict="0">
                <anchor moveWithCells="1">
                  <from>
                    <xdr:col>1</xdr:col>
                    <xdr:colOff>228600</xdr:colOff>
                    <xdr:row>39</xdr:row>
                    <xdr:rowOff>0</xdr:rowOff>
                  </from>
                  <to>
                    <xdr:col>1</xdr:col>
                    <xdr:colOff>447675</xdr:colOff>
                    <xdr:row>39</xdr:row>
                    <xdr:rowOff>247650</xdr:rowOff>
                  </to>
                </anchor>
              </controlPr>
            </control>
          </mc:Choice>
        </mc:AlternateContent>
        <mc:AlternateContent xmlns:mc="http://schemas.openxmlformats.org/markup-compatibility/2006">
          <mc:Choice Requires="x14">
            <control shapeId="13405" r:id="rId30" name="Check Box 93">
              <controlPr defaultSize="0" autoFill="0" autoLine="0" autoPict="0">
                <anchor moveWithCells="1">
                  <from>
                    <xdr:col>1</xdr:col>
                    <xdr:colOff>228600</xdr:colOff>
                    <xdr:row>58</xdr:row>
                    <xdr:rowOff>0</xdr:rowOff>
                  </from>
                  <to>
                    <xdr:col>1</xdr:col>
                    <xdr:colOff>447675</xdr:colOff>
                    <xdr:row>58</xdr:row>
                    <xdr:rowOff>247650</xdr:rowOff>
                  </to>
                </anchor>
              </controlPr>
            </control>
          </mc:Choice>
        </mc:AlternateContent>
        <mc:AlternateContent xmlns:mc="http://schemas.openxmlformats.org/markup-compatibility/2006">
          <mc:Choice Requires="x14">
            <control shapeId="13406" r:id="rId31" name="Check Box 94">
              <controlPr defaultSize="0" autoFill="0" autoLine="0" autoPict="0">
                <anchor moveWithCells="1">
                  <from>
                    <xdr:col>1</xdr:col>
                    <xdr:colOff>228600</xdr:colOff>
                    <xdr:row>49</xdr:row>
                    <xdr:rowOff>9525</xdr:rowOff>
                  </from>
                  <to>
                    <xdr:col>1</xdr:col>
                    <xdr:colOff>447675</xdr:colOff>
                    <xdr:row>49</xdr:row>
                    <xdr:rowOff>257175</xdr:rowOff>
                  </to>
                </anchor>
              </controlPr>
            </control>
          </mc:Choice>
        </mc:AlternateContent>
        <mc:AlternateContent xmlns:mc="http://schemas.openxmlformats.org/markup-compatibility/2006">
          <mc:Choice Requires="x14">
            <control shapeId="13407" r:id="rId32" name="Check Box 95">
              <controlPr defaultSize="0" autoFill="0" autoLine="0" autoPict="0">
                <anchor moveWithCells="1">
                  <from>
                    <xdr:col>1</xdr:col>
                    <xdr:colOff>228600</xdr:colOff>
                    <xdr:row>50</xdr:row>
                    <xdr:rowOff>9525</xdr:rowOff>
                  </from>
                  <to>
                    <xdr:col>1</xdr:col>
                    <xdr:colOff>447675</xdr:colOff>
                    <xdr:row>50</xdr:row>
                    <xdr:rowOff>257175</xdr:rowOff>
                  </to>
                </anchor>
              </controlPr>
            </control>
          </mc:Choice>
        </mc:AlternateContent>
        <mc:AlternateContent xmlns:mc="http://schemas.openxmlformats.org/markup-compatibility/2006">
          <mc:Choice Requires="x14">
            <control shapeId="13411" r:id="rId33" name="Check Box 99">
              <controlPr defaultSize="0" autoFill="0" autoLine="0" autoPict="0">
                <anchor moveWithCells="1">
                  <from>
                    <xdr:col>1</xdr:col>
                    <xdr:colOff>228600</xdr:colOff>
                    <xdr:row>61</xdr:row>
                    <xdr:rowOff>0</xdr:rowOff>
                  </from>
                  <to>
                    <xdr:col>1</xdr:col>
                    <xdr:colOff>447675</xdr:colOff>
                    <xdr:row>61</xdr:row>
                    <xdr:rowOff>247650</xdr:rowOff>
                  </to>
                </anchor>
              </controlPr>
            </control>
          </mc:Choice>
        </mc:AlternateContent>
        <mc:AlternateContent xmlns:mc="http://schemas.openxmlformats.org/markup-compatibility/2006">
          <mc:Choice Requires="x14">
            <control shapeId="13412" r:id="rId34" name="Check Box 100">
              <controlPr defaultSize="0" autoFill="0" autoLine="0" autoPict="0">
                <anchor moveWithCells="1">
                  <from>
                    <xdr:col>1</xdr:col>
                    <xdr:colOff>228600</xdr:colOff>
                    <xdr:row>61</xdr:row>
                    <xdr:rowOff>0</xdr:rowOff>
                  </from>
                  <to>
                    <xdr:col>1</xdr:col>
                    <xdr:colOff>447675</xdr:colOff>
                    <xdr:row>61</xdr:row>
                    <xdr:rowOff>247650</xdr:rowOff>
                  </to>
                </anchor>
              </controlPr>
            </control>
          </mc:Choice>
        </mc:AlternateContent>
        <mc:AlternateContent xmlns:mc="http://schemas.openxmlformats.org/markup-compatibility/2006">
          <mc:Choice Requires="x14">
            <control shapeId="13413" r:id="rId35" name="Check Box 101">
              <controlPr defaultSize="0" autoFill="0" autoLine="0" autoPict="0">
                <anchor moveWithCells="1">
                  <from>
                    <xdr:col>1</xdr:col>
                    <xdr:colOff>228600</xdr:colOff>
                    <xdr:row>63</xdr:row>
                    <xdr:rowOff>0</xdr:rowOff>
                  </from>
                  <to>
                    <xdr:col>1</xdr:col>
                    <xdr:colOff>447675</xdr:colOff>
                    <xdr:row>63</xdr:row>
                    <xdr:rowOff>247650</xdr:rowOff>
                  </to>
                </anchor>
              </controlPr>
            </control>
          </mc:Choice>
        </mc:AlternateContent>
        <mc:AlternateContent xmlns:mc="http://schemas.openxmlformats.org/markup-compatibility/2006">
          <mc:Choice Requires="x14">
            <control shapeId="13414" r:id="rId36" name="Check Box 102">
              <controlPr defaultSize="0" autoFill="0" autoLine="0" autoPict="0">
                <anchor moveWithCells="1">
                  <from>
                    <xdr:col>1</xdr:col>
                    <xdr:colOff>228600</xdr:colOff>
                    <xdr:row>63</xdr:row>
                    <xdr:rowOff>266700</xdr:rowOff>
                  </from>
                  <to>
                    <xdr:col>1</xdr:col>
                    <xdr:colOff>447675</xdr:colOff>
                    <xdr:row>64</xdr:row>
                    <xdr:rowOff>228600</xdr:rowOff>
                  </to>
                </anchor>
              </controlPr>
            </control>
          </mc:Choice>
        </mc:AlternateContent>
        <mc:AlternateContent xmlns:mc="http://schemas.openxmlformats.org/markup-compatibility/2006">
          <mc:Choice Requires="x14">
            <control shapeId="13420" r:id="rId37" name="Check Box 108">
              <controlPr defaultSize="0" autoFill="0" autoLine="0" autoPict="0">
                <anchor moveWithCells="1">
                  <from>
                    <xdr:col>1</xdr:col>
                    <xdr:colOff>228600</xdr:colOff>
                    <xdr:row>65</xdr:row>
                    <xdr:rowOff>0</xdr:rowOff>
                  </from>
                  <to>
                    <xdr:col>1</xdr:col>
                    <xdr:colOff>447675</xdr:colOff>
                    <xdr:row>65</xdr:row>
                    <xdr:rowOff>247650</xdr:rowOff>
                  </to>
                </anchor>
              </controlPr>
            </control>
          </mc:Choice>
        </mc:AlternateContent>
        <mc:AlternateContent xmlns:mc="http://schemas.openxmlformats.org/markup-compatibility/2006">
          <mc:Choice Requires="x14">
            <control shapeId="13421" r:id="rId38" name="Check Box 109">
              <controlPr defaultSize="0" autoFill="0" autoLine="0" autoPict="0">
                <anchor moveWithCells="1">
                  <from>
                    <xdr:col>1</xdr:col>
                    <xdr:colOff>228600</xdr:colOff>
                    <xdr:row>66</xdr:row>
                    <xdr:rowOff>266700</xdr:rowOff>
                  </from>
                  <to>
                    <xdr:col>1</xdr:col>
                    <xdr:colOff>447675</xdr:colOff>
                    <xdr:row>67</xdr:row>
                    <xdr:rowOff>228600</xdr:rowOff>
                  </to>
                </anchor>
              </controlPr>
            </control>
          </mc:Choice>
        </mc:AlternateContent>
        <mc:AlternateContent xmlns:mc="http://schemas.openxmlformats.org/markup-compatibility/2006">
          <mc:Choice Requires="x14">
            <control shapeId="13422" r:id="rId39" name="Check Box 110">
              <controlPr defaultSize="0" autoFill="0" autoLine="0" autoPict="0">
                <anchor moveWithCells="1">
                  <from>
                    <xdr:col>1</xdr:col>
                    <xdr:colOff>228600</xdr:colOff>
                    <xdr:row>73</xdr:row>
                    <xdr:rowOff>19050</xdr:rowOff>
                  </from>
                  <to>
                    <xdr:col>1</xdr:col>
                    <xdr:colOff>447675</xdr:colOff>
                    <xdr:row>73</xdr:row>
                    <xdr:rowOff>266700</xdr:rowOff>
                  </to>
                </anchor>
              </controlPr>
            </control>
          </mc:Choice>
        </mc:AlternateContent>
        <mc:AlternateContent xmlns:mc="http://schemas.openxmlformats.org/markup-compatibility/2006">
          <mc:Choice Requires="x14">
            <control shapeId="13423" r:id="rId40" name="Check Box 111">
              <controlPr defaultSize="0" autoFill="0" autoLine="0" autoPict="0">
                <anchor moveWithCells="1">
                  <from>
                    <xdr:col>1</xdr:col>
                    <xdr:colOff>228600</xdr:colOff>
                    <xdr:row>72</xdr:row>
                    <xdr:rowOff>19050</xdr:rowOff>
                  </from>
                  <to>
                    <xdr:col>1</xdr:col>
                    <xdr:colOff>447675</xdr:colOff>
                    <xdr:row>72</xdr:row>
                    <xdr:rowOff>266700</xdr:rowOff>
                  </to>
                </anchor>
              </controlPr>
            </control>
          </mc:Choice>
        </mc:AlternateContent>
        <mc:AlternateContent xmlns:mc="http://schemas.openxmlformats.org/markup-compatibility/2006">
          <mc:Choice Requires="x14">
            <control shapeId="13424" r:id="rId41" name="Check Box 112">
              <controlPr defaultSize="0" autoFill="0" autoLine="0" autoPict="0">
                <anchor moveWithCells="1">
                  <from>
                    <xdr:col>1</xdr:col>
                    <xdr:colOff>228600</xdr:colOff>
                    <xdr:row>71</xdr:row>
                    <xdr:rowOff>0</xdr:rowOff>
                  </from>
                  <to>
                    <xdr:col>1</xdr:col>
                    <xdr:colOff>447675</xdr:colOff>
                    <xdr:row>71</xdr:row>
                    <xdr:rowOff>247650</xdr:rowOff>
                  </to>
                </anchor>
              </controlPr>
            </control>
          </mc:Choice>
        </mc:AlternateContent>
        <mc:AlternateContent xmlns:mc="http://schemas.openxmlformats.org/markup-compatibility/2006">
          <mc:Choice Requires="x14">
            <control shapeId="13428" r:id="rId42" name="Check Box 116">
              <controlPr defaultSize="0" autoFill="0" autoLine="0" autoPict="0">
                <anchor moveWithCells="1">
                  <from>
                    <xdr:col>1</xdr:col>
                    <xdr:colOff>228600</xdr:colOff>
                    <xdr:row>75</xdr:row>
                    <xdr:rowOff>0</xdr:rowOff>
                  </from>
                  <to>
                    <xdr:col>1</xdr:col>
                    <xdr:colOff>447675</xdr:colOff>
                    <xdr:row>75</xdr:row>
                    <xdr:rowOff>247650</xdr:rowOff>
                  </to>
                </anchor>
              </controlPr>
            </control>
          </mc:Choice>
        </mc:AlternateContent>
        <mc:AlternateContent xmlns:mc="http://schemas.openxmlformats.org/markup-compatibility/2006">
          <mc:Choice Requires="x14">
            <control shapeId="13434" r:id="rId43" name="Check Box 122">
              <controlPr defaultSize="0" autoFill="0" autoLine="0" autoPict="0">
                <anchor moveWithCells="1">
                  <from>
                    <xdr:col>7</xdr:col>
                    <xdr:colOff>361950</xdr:colOff>
                    <xdr:row>47</xdr:row>
                    <xdr:rowOff>419100</xdr:rowOff>
                  </from>
                  <to>
                    <xdr:col>7</xdr:col>
                    <xdr:colOff>581025</xdr:colOff>
                    <xdr:row>49</xdr:row>
                    <xdr:rowOff>9525</xdr:rowOff>
                  </to>
                </anchor>
              </controlPr>
            </control>
          </mc:Choice>
        </mc:AlternateContent>
        <mc:AlternateContent xmlns:mc="http://schemas.openxmlformats.org/markup-compatibility/2006">
          <mc:Choice Requires="x14">
            <control shapeId="13436" r:id="rId44" name="Check Box 124">
              <controlPr defaultSize="0" autoFill="0" autoLine="0" autoPict="0">
                <anchor moveWithCells="1">
                  <from>
                    <xdr:col>1</xdr:col>
                    <xdr:colOff>228600</xdr:colOff>
                    <xdr:row>36</xdr:row>
                    <xdr:rowOff>28575</xdr:rowOff>
                  </from>
                  <to>
                    <xdr:col>1</xdr:col>
                    <xdr:colOff>447675</xdr:colOff>
                    <xdr:row>36</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59E28E-91FB-4AB1-91DD-C181FA072AC2}">
  <sheetPr>
    <tabColor theme="0"/>
  </sheetPr>
  <dimension ref="A1:L12"/>
  <sheetViews>
    <sheetView topLeftCell="B1" zoomScale="110" zoomScaleNormal="110" workbookViewId="0">
      <selection activeCell="L13" sqref="L13"/>
    </sheetView>
  </sheetViews>
  <sheetFormatPr defaultRowHeight="18.75"/>
  <cols>
    <col min="2" max="2" width="10.625" customWidth="1"/>
    <col min="3" max="3" width="13.875" customWidth="1"/>
    <col min="4" max="4" width="47.25" customWidth="1"/>
  </cols>
  <sheetData>
    <row r="1" spans="1:12">
      <c r="A1" t="s">
        <v>121</v>
      </c>
      <c r="B1" t="s">
        <v>122</v>
      </c>
      <c r="C1" t="s">
        <v>123</v>
      </c>
      <c r="D1" t="s">
        <v>123</v>
      </c>
      <c r="E1" t="s">
        <v>123</v>
      </c>
      <c r="J1" t="s">
        <v>122</v>
      </c>
      <c r="L1" t="s">
        <v>122</v>
      </c>
    </row>
    <row r="2" spans="1:12">
      <c r="A2" t="s">
        <v>124</v>
      </c>
      <c r="B2" t="s">
        <v>125</v>
      </c>
      <c r="C2" t="s">
        <v>126</v>
      </c>
      <c r="D2" t="s">
        <v>120</v>
      </c>
      <c r="J2" t="s">
        <v>150</v>
      </c>
      <c r="L2" t="s">
        <v>156</v>
      </c>
    </row>
    <row r="3" spans="1:12">
      <c r="A3" t="s">
        <v>127</v>
      </c>
      <c r="B3" t="s">
        <v>128</v>
      </c>
      <c r="C3" s="90" t="s">
        <v>129</v>
      </c>
      <c r="D3" t="s">
        <v>130</v>
      </c>
      <c r="E3" t="s">
        <v>130</v>
      </c>
      <c r="J3" t="s">
        <v>151</v>
      </c>
      <c r="L3" t="s">
        <v>157</v>
      </c>
    </row>
    <row r="4" spans="1:12">
      <c r="B4" t="s">
        <v>131</v>
      </c>
      <c r="C4" s="90" t="s">
        <v>132</v>
      </c>
      <c r="D4" t="s">
        <v>133</v>
      </c>
      <c r="E4" t="s">
        <v>133</v>
      </c>
      <c r="J4" t="s">
        <v>152</v>
      </c>
      <c r="L4" t="s">
        <v>163</v>
      </c>
    </row>
    <row r="5" spans="1:12">
      <c r="C5" t="s">
        <v>134</v>
      </c>
      <c r="D5" t="s">
        <v>135</v>
      </c>
      <c r="E5" t="s">
        <v>135</v>
      </c>
      <c r="J5" t="s">
        <v>153</v>
      </c>
      <c r="L5" t="s">
        <v>158</v>
      </c>
    </row>
    <row r="6" spans="1:12">
      <c r="D6" t="s">
        <v>136</v>
      </c>
      <c r="E6" t="s">
        <v>136</v>
      </c>
      <c r="J6" t="s">
        <v>154</v>
      </c>
      <c r="L6" t="s">
        <v>159</v>
      </c>
    </row>
    <row r="7" spans="1:12">
      <c r="D7" t="s">
        <v>137</v>
      </c>
      <c r="E7" t="s">
        <v>137</v>
      </c>
      <c r="J7" t="s">
        <v>155</v>
      </c>
      <c r="L7" t="s">
        <v>164</v>
      </c>
    </row>
    <row r="8" spans="1:12">
      <c r="D8" t="s">
        <v>138</v>
      </c>
      <c r="E8" t="s">
        <v>138</v>
      </c>
      <c r="J8" t="s">
        <v>149</v>
      </c>
      <c r="L8" t="s">
        <v>160</v>
      </c>
    </row>
    <row r="9" spans="1:12">
      <c r="L9" t="s">
        <v>165</v>
      </c>
    </row>
    <row r="10" spans="1:12">
      <c r="B10" t="s">
        <v>122</v>
      </c>
      <c r="L10" t="s">
        <v>161</v>
      </c>
    </row>
    <row r="11" spans="1:12">
      <c r="L11" t="s">
        <v>166</v>
      </c>
    </row>
    <row r="12" spans="1:12">
      <c r="L12" t="s">
        <v>162</v>
      </c>
    </row>
  </sheetData>
  <phoneticPr fontId="2"/>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576CF9-7BF6-4721-9575-5A878DA58CC2}">
  <sheetPr>
    <tabColor rgb="FFFFFF00"/>
  </sheetPr>
  <dimension ref="A1:L25"/>
  <sheetViews>
    <sheetView zoomScaleNormal="100" workbookViewId="0">
      <selection activeCell="C8" sqref="C8"/>
    </sheetView>
  </sheetViews>
  <sheetFormatPr defaultRowHeight="18.75"/>
  <cols>
    <col min="1" max="2" width="6.25" style="89" customWidth="1"/>
    <col min="3" max="3" width="18.75" style="89" customWidth="1"/>
    <col min="4" max="4" width="10.625" style="89" customWidth="1"/>
    <col min="5" max="6" width="17" style="89" customWidth="1"/>
    <col min="7" max="8" width="9" style="89"/>
    <col min="9" max="9" width="18.75" style="89" customWidth="1"/>
    <col min="10" max="10" width="10.625" style="89" customWidth="1"/>
    <col min="11" max="12" width="16.875" style="89" customWidth="1"/>
    <col min="13" max="16384" width="9" style="89"/>
  </cols>
  <sheetData>
    <row r="1" spans="1:12" ht="24.75" customHeight="1">
      <c r="C1" s="138" t="s">
        <v>95</v>
      </c>
      <c r="D1" s="125"/>
    </row>
    <row r="2" spans="1:12">
      <c r="A2" s="120"/>
      <c r="B2" s="120"/>
    </row>
    <row r="3" spans="1:12" ht="22.5" customHeight="1">
      <c r="A3" s="120"/>
      <c r="B3" s="120"/>
      <c r="C3" s="126" t="s">
        <v>147</v>
      </c>
      <c r="D3" s="320">
        <f>'(1)報告書'!C7</f>
        <v>0</v>
      </c>
      <c r="E3" s="320"/>
      <c r="F3" s="321"/>
      <c r="I3" s="324" t="s">
        <v>276</v>
      </c>
      <c r="J3" s="324"/>
      <c r="K3" s="324"/>
      <c r="L3" s="324"/>
    </row>
    <row r="4" spans="1:12" ht="22.5" customHeight="1">
      <c r="A4" s="120"/>
      <c r="B4" s="120"/>
      <c r="C4" s="126" t="s">
        <v>195</v>
      </c>
      <c r="D4" s="322">
        <f>'(1)報告書'!C9</f>
        <v>0</v>
      </c>
      <c r="E4" s="323"/>
      <c r="F4" s="141">
        <f>'(1)報告書'!G9</f>
        <v>0</v>
      </c>
      <c r="I4" s="324"/>
      <c r="J4" s="324"/>
      <c r="K4" s="324"/>
      <c r="L4" s="324"/>
    </row>
    <row r="5" spans="1:12" ht="22.5" customHeight="1">
      <c r="A5" s="120"/>
      <c r="B5" s="120"/>
      <c r="C5" s="126" t="s">
        <v>148</v>
      </c>
      <c r="D5" s="320">
        <f>'(1)報告書'!K9</f>
        <v>0</v>
      </c>
      <c r="E5" s="320"/>
      <c r="F5" s="321"/>
    </row>
    <row r="6" spans="1:12" ht="32.25" customHeight="1">
      <c r="C6" s="2" t="s">
        <v>199</v>
      </c>
      <c r="I6" s="2" t="s">
        <v>198</v>
      </c>
    </row>
    <row r="7" spans="1:12" ht="22.5" customHeight="1">
      <c r="C7" s="7" t="s">
        <v>215</v>
      </c>
      <c r="D7" s="7" t="s">
        <v>8</v>
      </c>
      <c r="E7" s="7" t="s">
        <v>216</v>
      </c>
      <c r="F7" s="7" t="s">
        <v>9</v>
      </c>
      <c r="I7" s="7" t="s">
        <v>215</v>
      </c>
      <c r="J7" s="7" t="s">
        <v>8</v>
      </c>
      <c r="K7" s="7" t="s">
        <v>217</v>
      </c>
      <c r="L7" s="7" t="s">
        <v>9</v>
      </c>
    </row>
    <row r="8" spans="1:12" ht="22.5" customHeight="1">
      <c r="C8" s="187"/>
      <c r="D8" s="122"/>
      <c r="E8" s="122"/>
      <c r="F8" s="122"/>
      <c r="I8" s="121" t="s">
        <v>0</v>
      </c>
      <c r="J8" s="122">
        <v>1</v>
      </c>
      <c r="K8" s="122">
        <v>10</v>
      </c>
      <c r="L8" s="122">
        <v>3</v>
      </c>
    </row>
    <row r="9" spans="1:12" ht="22.5" customHeight="1">
      <c r="C9" s="187"/>
      <c r="D9" s="122"/>
      <c r="E9" s="122"/>
      <c r="F9" s="122"/>
      <c r="I9" s="121" t="s">
        <v>1</v>
      </c>
      <c r="J9" s="122">
        <v>1</v>
      </c>
      <c r="K9" s="122">
        <v>10</v>
      </c>
      <c r="L9" s="122">
        <v>2</v>
      </c>
    </row>
    <row r="10" spans="1:12" ht="22.5" customHeight="1">
      <c r="C10" s="187"/>
      <c r="D10" s="122"/>
      <c r="E10" s="122"/>
      <c r="F10" s="122"/>
      <c r="I10" s="121" t="s">
        <v>2</v>
      </c>
      <c r="J10" s="122">
        <v>1</v>
      </c>
      <c r="K10" s="122">
        <v>10</v>
      </c>
      <c r="L10" s="122">
        <v>2</v>
      </c>
    </row>
    <row r="11" spans="1:12" ht="22.5" customHeight="1">
      <c r="C11" s="187"/>
      <c r="D11" s="122"/>
      <c r="E11" s="122"/>
      <c r="F11" s="122"/>
      <c r="I11" s="121" t="s">
        <v>5</v>
      </c>
      <c r="J11" s="122">
        <v>2</v>
      </c>
      <c r="K11" s="122">
        <v>10</v>
      </c>
      <c r="L11" s="122">
        <v>2</v>
      </c>
    </row>
    <row r="12" spans="1:12" ht="22.5" customHeight="1">
      <c r="C12" s="187"/>
      <c r="D12" s="122"/>
      <c r="E12" s="122"/>
      <c r="F12" s="122"/>
      <c r="I12" s="121" t="s">
        <v>10</v>
      </c>
      <c r="J12" s="122">
        <v>2</v>
      </c>
      <c r="K12" s="122">
        <v>10</v>
      </c>
      <c r="L12" s="122">
        <v>2</v>
      </c>
    </row>
    <row r="13" spans="1:12" ht="22.5" customHeight="1">
      <c r="C13" s="187"/>
      <c r="D13" s="122"/>
      <c r="E13" s="122"/>
      <c r="F13" s="122"/>
      <c r="I13" s="121" t="s">
        <v>11</v>
      </c>
      <c r="J13" s="122">
        <v>2</v>
      </c>
      <c r="K13" s="122">
        <v>10</v>
      </c>
      <c r="L13" s="122">
        <v>2</v>
      </c>
    </row>
    <row r="14" spans="1:12" ht="22.5" customHeight="1">
      <c r="C14" s="187"/>
      <c r="D14" s="122"/>
      <c r="E14" s="122"/>
      <c r="F14" s="122"/>
      <c r="I14" s="183"/>
      <c r="J14" s="146"/>
      <c r="K14" s="146"/>
      <c r="L14" s="146"/>
    </row>
    <row r="15" spans="1:12" ht="22.5" customHeight="1">
      <c r="C15" s="187"/>
      <c r="D15" s="122"/>
      <c r="E15" s="122"/>
      <c r="F15" s="122"/>
      <c r="I15" s="183" t="s">
        <v>273</v>
      </c>
      <c r="J15" s="146"/>
      <c r="K15" s="146">
        <v>10</v>
      </c>
      <c r="L15" s="146">
        <v>3</v>
      </c>
    </row>
    <row r="16" spans="1:12" ht="22.5" customHeight="1">
      <c r="C16" s="187"/>
      <c r="D16" s="122"/>
      <c r="E16" s="122"/>
      <c r="F16" s="122"/>
      <c r="I16" s="183" t="s">
        <v>14</v>
      </c>
      <c r="J16" s="146"/>
      <c r="K16" s="146"/>
      <c r="L16" s="146">
        <v>2</v>
      </c>
    </row>
    <row r="17" spans="3:12" ht="22.5" customHeight="1">
      <c r="C17" s="187"/>
      <c r="D17" s="122"/>
      <c r="E17" s="122"/>
      <c r="F17" s="122"/>
      <c r="I17" s="183" t="s">
        <v>274</v>
      </c>
      <c r="J17" s="146"/>
      <c r="K17" s="146"/>
      <c r="L17" s="146">
        <v>10</v>
      </c>
    </row>
    <row r="18" spans="3:12" ht="22.5" customHeight="1">
      <c r="C18" s="187"/>
      <c r="D18" s="122"/>
      <c r="E18" s="122"/>
      <c r="F18" s="122"/>
      <c r="I18" s="122"/>
      <c r="J18" s="122"/>
      <c r="K18" s="122"/>
      <c r="L18" s="122"/>
    </row>
    <row r="19" spans="3:12" ht="22.5" customHeight="1">
      <c r="C19" s="187"/>
      <c r="D19" s="122"/>
      <c r="E19" s="122"/>
      <c r="F19" s="122"/>
      <c r="I19" s="122"/>
      <c r="J19" s="122"/>
      <c r="K19" s="122"/>
      <c r="L19" s="122"/>
    </row>
    <row r="20" spans="3:12" ht="22.5" customHeight="1">
      <c r="C20" s="187"/>
      <c r="D20" s="122"/>
      <c r="E20" s="122"/>
      <c r="F20" s="122"/>
      <c r="I20" s="122"/>
      <c r="J20" s="122"/>
      <c r="K20" s="122"/>
      <c r="L20" s="122"/>
    </row>
    <row r="21" spans="3:12" ht="22.5" customHeight="1">
      <c r="C21" s="187"/>
      <c r="D21" s="122"/>
      <c r="E21" s="122"/>
      <c r="F21" s="122"/>
      <c r="I21" s="122"/>
      <c r="J21" s="122"/>
      <c r="K21" s="122"/>
      <c r="L21" s="122"/>
    </row>
    <row r="22" spans="3:12" ht="22.5" customHeight="1">
      <c r="C22" s="187"/>
      <c r="D22" s="122"/>
      <c r="E22" s="122"/>
      <c r="F22" s="122"/>
      <c r="I22" s="122"/>
      <c r="J22" s="122"/>
      <c r="K22" s="122"/>
      <c r="L22" s="122"/>
    </row>
    <row r="23" spans="3:12" ht="22.5" customHeight="1">
      <c r="C23" s="187"/>
      <c r="D23" s="122"/>
      <c r="E23" s="122"/>
      <c r="F23" s="122"/>
      <c r="I23" s="145"/>
      <c r="J23" s="146"/>
      <c r="K23" s="146"/>
      <c r="L23" s="146"/>
    </row>
    <row r="24" spans="3:12" ht="22.5" customHeight="1">
      <c r="C24" s="123" t="s">
        <v>12</v>
      </c>
      <c r="D24" s="122"/>
      <c r="E24" s="124">
        <f>SUM(E8:E23)</f>
        <v>0</v>
      </c>
      <c r="F24" s="124">
        <f>SUM(F8:F23)</f>
        <v>0</v>
      </c>
      <c r="I24" s="145" t="s">
        <v>241</v>
      </c>
      <c r="J24" s="146"/>
      <c r="K24" s="146">
        <f>SUM(K7:K23)</f>
        <v>70</v>
      </c>
      <c r="L24" s="146">
        <f>SUM(L7:L23)</f>
        <v>28</v>
      </c>
    </row>
    <row r="25" spans="3:12" ht="22.5" customHeight="1">
      <c r="C25" s="123" t="s">
        <v>13</v>
      </c>
      <c r="D25" s="122"/>
      <c r="E25" s="122"/>
      <c r="F25" s="124">
        <f>SUM(E24,F24)</f>
        <v>0</v>
      </c>
      <c r="I25" s="145" t="s">
        <v>242</v>
      </c>
      <c r="J25" s="146"/>
      <c r="K25" s="146"/>
      <c r="L25" s="146">
        <f>SUM(K24,L24)</f>
        <v>98</v>
      </c>
    </row>
  </sheetData>
  <mergeCells count="4">
    <mergeCell ref="D3:F3"/>
    <mergeCell ref="D4:E4"/>
    <mergeCell ref="D5:F5"/>
    <mergeCell ref="I3:L4"/>
  </mergeCells>
  <phoneticPr fontId="2"/>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3F68CF-0CC1-43DA-ABB0-B00152291E08}">
  <sheetPr>
    <tabColor rgb="FFFFFF00"/>
    <pageSetUpPr fitToPage="1"/>
  </sheetPr>
  <dimension ref="A1:Y97"/>
  <sheetViews>
    <sheetView topLeftCell="A3" zoomScale="110" zoomScaleNormal="110" workbookViewId="0">
      <selection activeCell="B18" sqref="B18"/>
    </sheetView>
  </sheetViews>
  <sheetFormatPr defaultRowHeight="13.5"/>
  <cols>
    <col min="1" max="1" width="3.5" style="16" customWidth="1"/>
    <col min="2" max="2" width="10.125" style="12" customWidth="1"/>
    <col min="3" max="5" width="9.125" style="30" customWidth="1"/>
    <col min="6" max="6" width="10.625" style="30" customWidth="1"/>
    <col min="7" max="7" width="9.125" style="47" customWidth="1"/>
    <col min="8" max="8" width="9.125" style="30" customWidth="1"/>
    <col min="9" max="10" width="9.125" style="12" customWidth="1"/>
    <col min="11" max="11" width="18.875" style="12" customWidth="1"/>
    <col min="12" max="16" width="9.125" style="12" customWidth="1"/>
    <col min="17" max="17" width="15" style="12" customWidth="1"/>
    <col min="18" max="18" width="18.125" style="12" customWidth="1"/>
    <col min="19" max="19" width="9.125" style="12" customWidth="1"/>
    <col min="20" max="20" width="10" style="12" customWidth="1"/>
    <col min="21" max="21" width="2.5" style="12" customWidth="1"/>
    <col min="22" max="22" width="7.5" style="12" customWidth="1"/>
    <col min="23" max="23" width="2.375" style="12" customWidth="1"/>
    <col min="24" max="24" width="7.5" style="12" customWidth="1"/>
    <col min="25" max="25" width="2.5" style="12" customWidth="1"/>
    <col min="26" max="16384" width="9" style="12"/>
  </cols>
  <sheetData>
    <row r="1" spans="1:25" ht="17.25">
      <c r="A1" s="329" t="s">
        <v>233</v>
      </c>
      <c r="B1" s="329"/>
      <c r="C1" s="329"/>
      <c r="D1" s="329"/>
      <c r="E1" s="329"/>
      <c r="F1" s="329"/>
      <c r="G1" s="329"/>
      <c r="H1" s="329"/>
      <c r="I1" s="329"/>
      <c r="J1" s="329"/>
      <c r="K1" s="329"/>
      <c r="L1" s="329"/>
      <c r="R1" s="13"/>
      <c r="T1" s="14"/>
      <c r="U1" s="14"/>
      <c r="V1" s="14"/>
      <c r="W1" s="14"/>
      <c r="X1" s="335"/>
      <c r="Y1" s="335"/>
    </row>
    <row r="2" spans="1:25" ht="13.5" customHeight="1">
      <c r="A2" s="12"/>
      <c r="C2" s="12"/>
      <c r="D2" s="12"/>
      <c r="E2" s="12"/>
      <c r="F2" s="12"/>
      <c r="H2" s="12"/>
    </row>
    <row r="3" spans="1:25" ht="14.25" customHeight="1">
      <c r="A3" s="12"/>
      <c r="C3" s="12"/>
      <c r="D3" s="12"/>
      <c r="E3" s="12"/>
      <c r="F3" s="12"/>
      <c r="H3" s="12"/>
    </row>
    <row r="4" spans="1:25" ht="14.25" customHeight="1">
      <c r="A4" s="12"/>
      <c r="C4" s="12"/>
      <c r="D4" s="12"/>
      <c r="E4" s="12"/>
      <c r="F4" s="12"/>
      <c r="H4" s="12"/>
    </row>
    <row r="5" spans="1:25" ht="14.25" customHeight="1">
      <c r="A5" s="12"/>
      <c r="C5" s="12"/>
      <c r="D5" s="12"/>
      <c r="E5" s="12"/>
      <c r="F5" s="12"/>
      <c r="H5" s="12"/>
    </row>
    <row r="6" spans="1:25" ht="13.5" customHeight="1">
      <c r="A6" s="330" t="s">
        <v>16</v>
      </c>
      <c r="B6" s="330"/>
      <c r="C6" s="331">
        <f>'(1)報告書'!C7</f>
        <v>0</v>
      </c>
      <c r="D6" s="331"/>
      <c r="E6" s="331"/>
      <c r="F6" s="331"/>
      <c r="G6" s="331"/>
      <c r="H6" s="330" t="s">
        <v>17</v>
      </c>
      <c r="I6" s="330"/>
      <c r="J6" s="326">
        <f>'(1)報告書'!C9</f>
        <v>0</v>
      </c>
      <c r="K6" s="326"/>
      <c r="L6" s="331">
        <f>'(1)報告書'!G9</f>
        <v>0</v>
      </c>
      <c r="M6" s="331"/>
      <c r="N6" s="136" t="s">
        <v>18</v>
      </c>
      <c r="O6" s="325">
        <f>'(1)報告書'!K9</f>
        <v>0</v>
      </c>
      <c r="P6" s="325"/>
      <c r="Q6" s="325"/>
      <c r="R6" s="119"/>
      <c r="S6" s="136" t="s">
        <v>19</v>
      </c>
      <c r="T6" s="194"/>
      <c r="U6" s="16" t="s">
        <v>108</v>
      </c>
      <c r="V6" s="195"/>
      <c r="W6" s="16" t="s">
        <v>109</v>
      </c>
      <c r="X6" s="195"/>
      <c r="Y6" s="16" t="s">
        <v>110</v>
      </c>
    </row>
    <row r="7" spans="1:25" ht="6.75" customHeight="1" thickBot="1">
      <c r="A7" s="17"/>
      <c r="B7" s="17"/>
      <c r="C7" s="17"/>
      <c r="D7" s="17"/>
      <c r="E7" s="17"/>
      <c r="F7" s="17"/>
      <c r="G7" s="48"/>
      <c r="H7" s="17"/>
      <c r="I7" s="17"/>
      <c r="J7" s="17"/>
      <c r="K7" s="17"/>
      <c r="L7" s="17"/>
      <c r="M7" s="18"/>
      <c r="N7" s="18"/>
      <c r="O7" s="18"/>
      <c r="P7" s="18"/>
      <c r="Q7" s="18"/>
      <c r="R7" s="18"/>
      <c r="S7" s="18"/>
      <c r="T7" s="19"/>
      <c r="U7" s="19"/>
      <c r="V7" s="19"/>
      <c r="W7" s="19"/>
      <c r="X7" s="19"/>
      <c r="Y7" s="19"/>
    </row>
    <row r="8" spans="1:25" ht="14.25" customHeight="1" thickTop="1">
      <c r="A8" s="327"/>
      <c r="B8" s="327"/>
      <c r="C8" s="327"/>
      <c r="D8" s="327"/>
      <c r="E8" s="327"/>
      <c r="F8" s="327"/>
      <c r="G8" s="327"/>
      <c r="H8" s="15"/>
    </row>
    <row r="9" spans="1:25" ht="5.25" customHeight="1">
      <c r="A9" s="328"/>
      <c r="B9" s="328"/>
      <c r="C9" s="328"/>
      <c r="D9" s="328"/>
      <c r="E9" s="328"/>
      <c r="F9" s="328"/>
      <c r="G9" s="328"/>
      <c r="H9" s="15"/>
    </row>
    <row r="10" spans="1:25" ht="20.25" customHeight="1">
      <c r="B10" s="53" t="s">
        <v>20</v>
      </c>
      <c r="C10" s="54"/>
      <c r="D10" s="54"/>
      <c r="E10" s="54"/>
      <c r="F10" s="54"/>
      <c r="G10" s="55"/>
      <c r="H10" s="54"/>
      <c r="I10" s="54"/>
      <c r="J10" s="56"/>
      <c r="K10" s="57"/>
      <c r="L10" s="57"/>
      <c r="M10" s="57"/>
      <c r="N10" s="57"/>
      <c r="O10" s="57"/>
      <c r="P10" s="57"/>
      <c r="Q10" s="57"/>
      <c r="R10" s="57"/>
      <c r="S10" s="58"/>
      <c r="T10" s="58"/>
      <c r="U10" s="58"/>
      <c r="V10" s="58"/>
      <c r="W10" s="58"/>
      <c r="X10" s="58"/>
      <c r="Y10" s="58"/>
    </row>
    <row r="11" spans="1:25" s="58" customFormat="1" ht="15" customHeight="1">
      <c r="A11" s="59"/>
      <c r="B11" s="22" t="s">
        <v>218</v>
      </c>
      <c r="C11" s="23"/>
      <c r="D11" s="23"/>
      <c r="E11" s="23"/>
      <c r="F11" s="23"/>
      <c r="G11" s="49"/>
      <c r="H11" s="23"/>
      <c r="I11" s="23"/>
      <c r="J11" s="24"/>
      <c r="K11" s="23"/>
      <c r="L11" s="23"/>
      <c r="M11" s="23"/>
      <c r="N11" s="23"/>
      <c r="O11" s="23"/>
      <c r="P11" s="23"/>
      <c r="Q11" s="23"/>
      <c r="R11" s="25"/>
      <c r="S11" s="25"/>
      <c r="T11" s="25"/>
      <c r="U11" s="25"/>
      <c r="V11" s="25"/>
      <c r="W11" s="25"/>
      <c r="X11" s="25"/>
      <c r="Y11" s="25"/>
    </row>
    <row r="12" spans="1:25" s="58" customFormat="1" ht="15" customHeight="1">
      <c r="A12" s="59"/>
      <c r="B12" s="60" t="s">
        <v>219</v>
      </c>
      <c r="C12" s="61"/>
      <c r="D12" s="61"/>
      <c r="E12" s="61"/>
      <c r="F12" s="61"/>
      <c r="G12" s="62"/>
      <c r="H12" s="61"/>
      <c r="I12" s="61"/>
      <c r="J12" s="63"/>
      <c r="K12" s="61"/>
      <c r="L12" s="61"/>
      <c r="M12" s="61"/>
      <c r="N12" s="61"/>
      <c r="O12" s="61"/>
      <c r="P12" s="61"/>
    </row>
    <row r="13" spans="1:25" s="58" customFormat="1" ht="13.5" customHeight="1">
      <c r="A13" s="59"/>
      <c r="B13" s="60" t="s">
        <v>220</v>
      </c>
      <c r="C13" s="61"/>
      <c r="D13" s="61"/>
      <c r="E13" s="61"/>
      <c r="F13" s="61"/>
      <c r="G13" s="62"/>
      <c r="H13" s="61"/>
      <c r="I13" s="61"/>
      <c r="J13" s="63"/>
      <c r="K13" s="61"/>
      <c r="L13" s="61"/>
      <c r="M13" s="61"/>
      <c r="N13" s="61"/>
      <c r="O13" s="61"/>
      <c r="P13" s="61"/>
      <c r="Q13" s="61"/>
      <c r="R13" s="64"/>
      <c r="S13" s="64"/>
    </row>
    <row r="14" spans="1:25" s="58" customFormat="1" ht="13.5" customHeight="1">
      <c r="A14" s="59"/>
      <c r="B14" s="60" t="s">
        <v>275</v>
      </c>
      <c r="C14" s="61"/>
      <c r="D14" s="61"/>
      <c r="E14" s="61"/>
      <c r="F14" s="61"/>
      <c r="G14" s="62"/>
      <c r="H14" s="61"/>
      <c r="I14" s="61"/>
      <c r="J14" s="63"/>
      <c r="K14" s="61"/>
      <c r="L14" s="61"/>
      <c r="M14" s="61"/>
      <c r="N14" s="61"/>
      <c r="O14" s="61"/>
      <c r="P14" s="61"/>
      <c r="Q14" s="61"/>
    </row>
    <row r="15" spans="1:25" s="20" customFormat="1" ht="13.5" customHeight="1">
      <c r="A15" s="21"/>
      <c r="B15" s="27"/>
      <c r="C15" s="28"/>
      <c r="D15" s="28"/>
      <c r="E15" s="28"/>
      <c r="F15" s="28"/>
      <c r="G15" s="50"/>
      <c r="H15" s="28"/>
      <c r="I15" s="28"/>
      <c r="J15" s="29"/>
      <c r="K15" s="26"/>
      <c r="L15" s="26"/>
      <c r="M15" s="26"/>
      <c r="N15" s="26"/>
      <c r="O15" s="26"/>
      <c r="P15" s="26"/>
      <c r="Q15" s="26"/>
    </row>
    <row r="16" spans="1:25" ht="14.25" thickBot="1">
      <c r="I16" s="16"/>
    </row>
    <row r="17" spans="1:25" ht="33.75" customHeight="1">
      <c r="A17" s="31" t="s">
        <v>21</v>
      </c>
      <c r="B17" s="32" t="s">
        <v>22</v>
      </c>
      <c r="C17" s="33" t="s">
        <v>23</v>
      </c>
      <c r="D17" s="33" t="s">
        <v>24</v>
      </c>
      <c r="E17" s="34" t="s">
        <v>221</v>
      </c>
      <c r="F17" s="33" t="s">
        <v>222</v>
      </c>
      <c r="G17" s="51" t="s">
        <v>25</v>
      </c>
      <c r="H17" s="32" t="s">
        <v>26</v>
      </c>
      <c r="I17" s="132" t="s">
        <v>223</v>
      </c>
      <c r="J17" s="132" t="s">
        <v>224</v>
      </c>
      <c r="K17" s="132" t="s">
        <v>225</v>
      </c>
      <c r="L17" s="33" t="s">
        <v>27</v>
      </c>
      <c r="M17" s="33" t="s">
        <v>188</v>
      </c>
      <c r="N17" s="33" t="s">
        <v>190</v>
      </c>
      <c r="O17" s="33" t="s">
        <v>189</v>
      </c>
      <c r="P17" s="114" t="s">
        <v>234</v>
      </c>
      <c r="Q17" s="68" t="s">
        <v>28</v>
      </c>
      <c r="R17" s="134" t="s">
        <v>227</v>
      </c>
      <c r="S17" s="336" t="s">
        <v>228</v>
      </c>
      <c r="T17" s="337"/>
      <c r="U17" s="337"/>
      <c r="V17" s="337"/>
      <c r="W17" s="337"/>
      <c r="X17" s="337"/>
      <c r="Y17" s="338"/>
    </row>
    <row r="18" spans="1:25" ht="33.75" customHeight="1">
      <c r="A18" s="35">
        <v>1</v>
      </c>
      <c r="B18" s="188"/>
      <c r="C18" s="37" t="s">
        <v>94</v>
      </c>
      <c r="D18" s="37" t="s">
        <v>239</v>
      </c>
      <c r="E18" s="37"/>
      <c r="F18" s="37"/>
      <c r="G18" s="45" t="s">
        <v>32</v>
      </c>
      <c r="H18" s="38" t="s">
        <v>30</v>
      </c>
      <c r="I18" s="130" t="s">
        <v>226</v>
      </c>
      <c r="J18" s="130" t="s">
        <v>226</v>
      </c>
      <c r="K18" s="36"/>
      <c r="L18" s="39" t="s">
        <v>97</v>
      </c>
      <c r="M18" s="39" t="s">
        <v>31</v>
      </c>
      <c r="N18" s="39" t="s">
        <v>97</v>
      </c>
      <c r="O18" s="39" t="s">
        <v>31</v>
      </c>
      <c r="P18" s="39" t="s">
        <v>31</v>
      </c>
      <c r="Q18" s="133" t="s">
        <v>232</v>
      </c>
      <c r="R18" s="37"/>
      <c r="S18" s="332"/>
      <c r="T18" s="333"/>
      <c r="U18" s="333"/>
      <c r="V18" s="333"/>
      <c r="W18" s="333"/>
      <c r="X18" s="333"/>
      <c r="Y18" s="334"/>
    </row>
    <row r="19" spans="1:25" ht="33.75" customHeight="1">
      <c r="A19" s="35">
        <v>2</v>
      </c>
      <c r="B19" s="188"/>
      <c r="C19" s="37" t="s">
        <v>94</v>
      </c>
      <c r="D19" s="37" t="s">
        <v>29</v>
      </c>
      <c r="E19" s="37"/>
      <c r="F19" s="37"/>
      <c r="G19" s="45" t="s">
        <v>32</v>
      </c>
      <c r="H19" s="38" t="s">
        <v>30</v>
      </c>
      <c r="I19" s="130" t="s">
        <v>226</v>
      </c>
      <c r="J19" s="130" t="s">
        <v>226</v>
      </c>
      <c r="K19" s="36"/>
      <c r="L19" s="39" t="s">
        <v>31</v>
      </c>
      <c r="M19" s="39" t="s">
        <v>31</v>
      </c>
      <c r="N19" s="39" t="s">
        <v>31</v>
      </c>
      <c r="O19" s="39" t="s">
        <v>31</v>
      </c>
      <c r="P19" s="39" t="s">
        <v>31</v>
      </c>
      <c r="Q19" s="133" t="s">
        <v>232</v>
      </c>
      <c r="R19" s="37"/>
      <c r="S19" s="332"/>
      <c r="T19" s="333"/>
      <c r="U19" s="333"/>
      <c r="V19" s="333"/>
      <c r="W19" s="333"/>
      <c r="X19" s="333"/>
      <c r="Y19" s="334"/>
    </row>
    <row r="20" spans="1:25" ht="33.75" customHeight="1">
      <c r="A20" s="35">
        <v>3</v>
      </c>
      <c r="B20" s="188"/>
      <c r="C20" s="37" t="s">
        <v>94</v>
      </c>
      <c r="D20" s="37" t="s">
        <v>29</v>
      </c>
      <c r="E20" s="37"/>
      <c r="F20" s="37"/>
      <c r="G20" s="45" t="s">
        <v>32</v>
      </c>
      <c r="H20" s="38" t="s">
        <v>30</v>
      </c>
      <c r="I20" s="130" t="s">
        <v>226</v>
      </c>
      <c r="J20" s="130" t="s">
        <v>226</v>
      </c>
      <c r="K20" s="36"/>
      <c r="L20" s="39" t="s">
        <v>31</v>
      </c>
      <c r="M20" s="39" t="s">
        <v>31</v>
      </c>
      <c r="N20" s="39" t="s">
        <v>31</v>
      </c>
      <c r="O20" s="39" t="s">
        <v>31</v>
      </c>
      <c r="P20" s="39" t="s">
        <v>31</v>
      </c>
      <c r="Q20" s="133" t="s">
        <v>232</v>
      </c>
      <c r="R20" s="37"/>
      <c r="S20" s="332"/>
      <c r="T20" s="333"/>
      <c r="U20" s="333"/>
      <c r="V20" s="333"/>
      <c r="W20" s="333"/>
      <c r="X20" s="333"/>
      <c r="Y20" s="334"/>
    </row>
    <row r="21" spans="1:25" ht="33.75" customHeight="1">
      <c r="A21" s="35">
        <v>4</v>
      </c>
      <c r="B21" s="188"/>
      <c r="C21" s="37" t="s">
        <v>94</v>
      </c>
      <c r="D21" s="37" t="s">
        <v>29</v>
      </c>
      <c r="E21" s="37"/>
      <c r="F21" s="37"/>
      <c r="G21" s="45" t="s">
        <v>32</v>
      </c>
      <c r="H21" s="38" t="s">
        <v>30</v>
      </c>
      <c r="I21" s="130" t="s">
        <v>226</v>
      </c>
      <c r="J21" s="130" t="s">
        <v>226</v>
      </c>
      <c r="K21" s="36"/>
      <c r="L21" s="39" t="s">
        <v>31</v>
      </c>
      <c r="M21" s="39" t="s">
        <v>31</v>
      </c>
      <c r="N21" s="39" t="s">
        <v>31</v>
      </c>
      <c r="O21" s="39" t="s">
        <v>31</v>
      </c>
      <c r="P21" s="39" t="s">
        <v>31</v>
      </c>
      <c r="Q21" s="133" t="s">
        <v>232</v>
      </c>
      <c r="R21" s="37"/>
      <c r="S21" s="332"/>
      <c r="T21" s="333"/>
      <c r="U21" s="333"/>
      <c r="V21" s="333"/>
      <c r="W21" s="333"/>
      <c r="X21" s="333"/>
      <c r="Y21" s="334"/>
    </row>
    <row r="22" spans="1:25" ht="33.75" customHeight="1">
      <c r="A22" s="35">
        <v>5</v>
      </c>
      <c r="B22" s="188"/>
      <c r="C22" s="37" t="s">
        <v>94</v>
      </c>
      <c r="D22" s="37" t="s">
        <v>29</v>
      </c>
      <c r="E22" s="37"/>
      <c r="F22" s="37"/>
      <c r="G22" s="45" t="s">
        <v>32</v>
      </c>
      <c r="H22" s="38" t="s">
        <v>30</v>
      </c>
      <c r="I22" s="130" t="s">
        <v>226</v>
      </c>
      <c r="J22" s="130" t="s">
        <v>226</v>
      </c>
      <c r="K22" s="36"/>
      <c r="L22" s="39" t="s">
        <v>31</v>
      </c>
      <c r="M22" s="39" t="s">
        <v>31</v>
      </c>
      <c r="N22" s="39" t="s">
        <v>31</v>
      </c>
      <c r="O22" s="39" t="s">
        <v>31</v>
      </c>
      <c r="P22" s="39" t="s">
        <v>31</v>
      </c>
      <c r="Q22" s="133" t="s">
        <v>232</v>
      </c>
      <c r="R22" s="37"/>
      <c r="S22" s="332"/>
      <c r="T22" s="333"/>
      <c r="U22" s="333"/>
      <c r="V22" s="333"/>
      <c r="W22" s="333"/>
      <c r="X22" s="333"/>
      <c r="Y22" s="334"/>
    </row>
    <row r="23" spans="1:25" ht="33.75" customHeight="1">
      <c r="A23" s="35">
        <v>6</v>
      </c>
      <c r="B23" s="188"/>
      <c r="C23" s="37" t="s">
        <v>94</v>
      </c>
      <c r="D23" s="37" t="s">
        <v>29</v>
      </c>
      <c r="E23" s="37"/>
      <c r="F23" s="37"/>
      <c r="G23" s="45" t="s">
        <v>32</v>
      </c>
      <c r="H23" s="38" t="s">
        <v>30</v>
      </c>
      <c r="I23" s="130" t="s">
        <v>226</v>
      </c>
      <c r="J23" s="130" t="s">
        <v>226</v>
      </c>
      <c r="K23" s="36"/>
      <c r="L23" s="39" t="s">
        <v>31</v>
      </c>
      <c r="M23" s="39" t="s">
        <v>31</v>
      </c>
      <c r="N23" s="39" t="s">
        <v>31</v>
      </c>
      <c r="O23" s="39" t="s">
        <v>31</v>
      </c>
      <c r="P23" s="39" t="s">
        <v>31</v>
      </c>
      <c r="Q23" s="133" t="s">
        <v>232</v>
      </c>
      <c r="R23" s="37"/>
      <c r="S23" s="332"/>
      <c r="T23" s="333"/>
      <c r="U23" s="333"/>
      <c r="V23" s="333"/>
      <c r="W23" s="333"/>
      <c r="X23" s="333"/>
      <c r="Y23" s="334"/>
    </row>
    <row r="24" spans="1:25" ht="33.75" customHeight="1">
      <c r="A24" s="35">
        <v>7</v>
      </c>
      <c r="B24" s="188"/>
      <c r="C24" s="37" t="s">
        <v>94</v>
      </c>
      <c r="D24" s="37" t="s">
        <v>29</v>
      </c>
      <c r="E24" s="37"/>
      <c r="F24" s="37"/>
      <c r="G24" s="45" t="s">
        <v>32</v>
      </c>
      <c r="H24" s="38" t="s">
        <v>30</v>
      </c>
      <c r="I24" s="130" t="s">
        <v>226</v>
      </c>
      <c r="J24" s="130" t="s">
        <v>226</v>
      </c>
      <c r="K24" s="36"/>
      <c r="L24" s="39" t="s">
        <v>31</v>
      </c>
      <c r="M24" s="39" t="s">
        <v>31</v>
      </c>
      <c r="N24" s="39" t="s">
        <v>31</v>
      </c>
      <c r="O24" s="39" t="s">
        <v>31</v>
      </c>
      <c r="P24" s="39" t="s">
        <v>31</v>
      </c>
      <c r="Q24" s="133" t="s">
        <v>232</v>
      </c>
      <c r="R24" s="37"/>
      <c r="S24" s="332"/>
      <c r="T24" s="333"/>
      <c r="U24" s="333"/>
      <c r="V24" s="333"/>
      <c r="W24" s="333"/>
      <c r="X24" s="333"/>
      <c r="Y24" s="334"/>
    </row>
    <row r="25" spans="1:25" ht="33.75" customHeight="1">
      <c r="A25" s="35">
        <v>8</v>
      </c>
      <c r="B25" s="188"/>
      <c r="C25" s="37" t="s">
        <v>94</v>
      </c>
      <c r="D25" s="37" t="s">
        <v>29</v>
      </c>
      <c r="E25" s="37"/>
      <c r="F25" s="37"/>
      <c r="G25" s="45" t="s">
        <v>32</v>
      </c>
      <c r="H25" s="38" t="s">
        <v>30</v>
      </c>
      <c r="I25" s="130" t="s">
        <v>226</v>
      </c>
      <c r="J25" s="130" t="s">
        <v>226</v>
      </c>
      <c r="K25" s="36"/>
      <c r="L25" s="39" t="s">
        <v>31</v>
      </c>
      <c r="M25" s="39" t="s">
        <v>31</v>
      </c>
      <c r="N25" s="39" t="s">
        <v>31</v>
      </c>
      <c r="O25" s="39" t="s">
        <v>31</v>
      </c>
      <c r="P25" s="39" t="s">
        <v>31</v>
      </c>
      <c r="Q25" s="133" t="s">
        <v>232</v>
      </c>
      <c r="R25" s="37"/>
      <c r="S25" s="332"/>
      <c r="T25" s="333"/>
      <c r="U25" s="333"/>
      <c r="V25" s="333"/>
      <c r="W25" s="333"/>
      <c r="X25" s="333"/>
      <c r="Y25" s="334"/>
    </row>
    <row r="26" spans="1:25" ht="33.75" customHeight="1">
      <c r="A26" s="35">
        <v>9</v>
      </c>
      <c r="B26" s="188"/>
      <c r="C26" s="37" t="s">
        <v>94</v>
      </c>
      <c r="D26" s="37" t="s">
        <v>29</v>
      </c>
      <c r="E26" s="37"/>
      <c r="F26" s="37"/>
      <c r="G26" s="45" t="s">
        <v>32</v>
      </c>
      <c r="H26" s="38" t="s">
        <v>30</v>
      </c>
      <c r="I26" s="130" t="s">
        <v>226</v>
      </c>
      <c r="J26" s="130" t="s">
        <v>226</v>
      </c>
      <c r="K26" s="36"/>
      <c r="L26" s="39" t="s">
        <v>31</v>
      </c>
      <c r="M26" s="39" t="s">
        <v>31</v>
      </c>
      <c r="N26" s="39" t="s">
        <v>31</v>
      </c>
      <c r="O26" s="39" t="s">
        <v>31</v>
      </c>
      <c r="P26" s="39" t="s">
        <v>31</v>
      </c>
      <c r="Q26" s="133" t="s">
        <v>232</v>
      </c>
      <c r="R26" s="37"/>
      <c r="S26" s="332"/>
      <c r="T26" s="333"/>
      <c r="U26" s="333"/>
      <c r="V26" s="333"/>
      <c r="W26" s="333"/>
      <c r="X26" s="333"/>
      <c r="Y26" s="334"/>
    </row>
    <row r="27" spans="1:25" ht="33.75" customHeight="1">
      <c r="A27" s="35">
        <v>10</v>
      </c>
      <c r="B27" s="188"/>
      <c r="C27" s="37" t="s">
        <v>94</v>
      </c>
      <c r="D27" s="37" t="s">
        <v>29</v>
      </c>
      <c r="E27" s="37"/>
      <c r="F27" s="37"/>
      <c r="G27" s="45" t="s">
        <v>32</v>
      </c>
      <c r="H27" s="38" t="s">
        <v>30</v>
      </c>
      <c r="I27" s="130" t="s">
        <v>226</v>
      </c>
      <c r="J27" s="130" t="s">
        <v>226</v>
      </c>
      <c r="K27" s="36"/>
      <c r="L27" s="39" t="s">
        <v>31</v>
      </c>
      <c r="M27" s="39" t="s">
        <v>31</v>
      </c>
      <c r="N27" s="39" t="s">
        <v>31</v>
      </c>
      <c r="O27" s="39" t="s">
        <v>31</v>
      </c>
      <c r="P27" s="39" t="s">
        <v>31</v>
      </c>
      <c r="Q27" s="133" t="s">
        <v>232</v>
      </c>
      <c r="R27" s="37"/>
      <c r="S27" s="332"/>
      <c r="T27" s="333"/>
      <c r="U27" s="333"/>
      <c r="V27" s="333"/>
      <c r="W27" s="333"/>
      <c r="X27" s="333"/>
      <c r="Y27" s="334"/>
    </row>
    <row r="28" spans="1:25" ht="33.75" customHeight="1">
      <c r="A28" s="35">
        <v>11</v>
      </c>
      <c r="B28" s="188"/>
      <c r="C28" s="37" t="s">
        <v>94</v>
      </c>
      <c r="D28" s="37" t="s">
        <v>29</v>
      </c>
      <c r="E28" s="37"/>
      <c r="F28" s="37"/>
      <c r="G28" s="45" t="s">
        <v>32</v>
      </c>
      <c r="H28" s="38" t="s">
        <v>30</v>
      </c>
      <c r="I28" s="130" t="s">
        <v>226</v>
      </c>
      <c r="J28" s="130" t="s">
        <v>226</v>
      </c>
      <c r="K28" s="36"/>
      <c r="L28" s="39" t="s">
        <v>31</v>
      </c>
      <c r="M28" s="39" t="s">
        <v>31</v>
      </c>
      <c r="N28" s="39" t="s">
        <v>31</v>
      </c>
      <c r="O28" s="39" t="s">
        <v>31</v>
      </c>
      <c r="P28" s="39" t="s">
        <v>31</v>
      </c>
      <c r="Q28" s="133" t="s">
        <v>232</v>
      </c>
      <c r="R28" s="37"/>
      <c r="S28" s="332"/>
      <c r="T28" s="333"/>
      <c r="U28" s="333"/>
      <c r="V28" s="333"/>
      <c r="W28" s="333"/>
      <c r="X28" s="333"/>
      <c r="Y28" s="334"/>
    </row>
    <row r="29" spans="1:25" ht="33.75" customHeight="1">
      <c r="A29" s="35">
        <v>12</v>
      </c>
      <c r="B29" s="188"/>
      <c r="C29" s="37" t="s">
        <v>94</v>
      </c>
      <c r="D29" s="37" t="s">
        <v>29</v>
      </c>
      <c r="E29" s="37"/>
      <c r="F29" s="37"/>
      <c r="G29" s="45" t="s">
        <v>32</v>
      </c>
      <c r="H29" s="38" t="s">
        <v>30</v>
      </c>
      <c r="I29" s="130" t="s">
        <v>226</v>
      </c>
      <c r="J29" s="130" t="s">
        <v>226</v>
      </c>
      <c r="K29" s="36"/>
      <c r="L29" s="39" t="s">
        <v>31</v>
      </c>
      <c r="M29" s="39" t="s">
        <v>31</v>
      </c>
      <c r="N29" s="39" t="s">
        <v>31</v>
      </c>
      <c r="O29" s="39" t="s">
        <v>31</v>
      </c>
      <c r="P29" s="39" t="s">
        <v>31</v>
      </c>
      <c r="Q29" s="133" t="s">
        <v>232</v>
      </c>
      <c r="R29" s="37"/>
      <c r="S29" s="332"/>
      <c r="T29" s="333"/>
      <c r="U29" s="333"/>
      <c r="V29" s="333"/>
      <c r="W29" s="333"/>
      <c r="X29" s="333"/>
      <c r="Y29" s="334"/>
    </row>
    <row r="30" spans="1:25" ht="33.75" customHeight="1">
      <c r="A30" s="35">
        <v>13</v>
      </c>
      <c r="B30" s="188"/>
      <c r="C30" s="37" t="s">
        <v>94</v>
      </c>
      <c r="D30" s="37" t="s">
        <v>29</v>
      </c>
      <c r="E30" s="37"/>
      <c r="F30" s="37"/>
      <c r="G30" s="45" t="s">
        <v>32</v>
      </c>
      <c r="H30" s="38" t="s">
        <v>30</v>
      </c>
      <c r="I30" s="130" t="s">
        <v>226</v>
      </c>
      <c r="J30" s="130" t="s">
        <v>226</v>
      </c>
      <c r="K30" s="36"/>
      <c r="L30" s="39" t="s">
        <v>31</v>
      </c>
      <c r="M30" s="39" t="s">
        <v>31</v>
      </c>
      <c r="N30" s="39" t="s">
        <v>31</v>
      </c>
      <c r="O30" s="39" t="s">
        <v>31</v>
      </c>
      <c r="P30" s="39" t="s">
        <v>31</v>
      </c>
      <c r="Q30" s="133" t="s">
        <v>232</v>
      </c>
      <c r="R30" s="37"/>
      <c r="S30" s="332"/>
      <c r="T30" s="333"/>
      <c r="U30" s="333"/>
      <c r="V30" s="333"/>
      <c r="W30" s="333"/>
      <c r="X30" s="333"/>
      <c r="Y30" s="334"/>
    </row>
    <row r="31" spans="1:25" ht="33.75" customHeight="1">
      <c r="A31" s="35">
        <v>14</v>
      </c>
      <c r="B31" s="188"/>
      <c r="C31" s="37" t="s">
        <v>94</v>
      </c>
      <c r="D31" s="37" t="s">
        <v>29</v>
      </c>
      <c r="E31" s="37"/>
      <c r="F31" s="37"/>
      <c r="G31" s="45" t="s">
        <v>32</v>
      </c>
      <c r="H31" s="38" t="s">
        <v>30</v>
      </c>
      <c r="I31" s="130" t="s">
        <v>226</v>
      </c>
      <c r="J31" s="130" t="s">
        <v>226</v>
      </c>
      <c r="K31" s="36"/>
      <c r="L31" s="39" t="s">
        <v>31</v>
      </c>
      <c r="M31" s="39" t="s">
        <v>31</v>
      </c>
      <c r="N31" s="39" t="s">
        <v>31</v>
      </c>
      <c r="O31" s="39" t="s">
        <v>31</v>
      </c>
      <c r="P31" s="39" t="s">
        <v>31</v>
      </c>
      <c r="Q31" s="133" t="s">
        <v>232</v>
      </c>
      <c r="R31" s="37"/>
      <c r="S31" s="332"/>
      <c r="T31" s="333"/>
      <c r="U31" s="333"/>
      <c r="V31" s="333"/>
      <c r="W31" s="333"/>
      <c r="X31" s="333"/>
      <c r="Y31" s="334"/>
    </row>
    <row r="32" spans="1:25" ht="33.75" customHeight="1">
      <c r="A32" s="35">
        <v>15</v>
      </c>
      <c r="B32" s="188"/>
      <c r="C32" s="37" t="s">
        <v>94</v>
      </c>
      <c r="D32" s="37" t="s">
        <v>29</v>
      </c>
      <c r="E32" s="37"/>
      <c r="F32" s="37"/>
      <c r="G32" s="45" t="s">
        <v>32</v>
      </c>
      <c r="H32" s="38" t="s">
        <v>30</v>
      </c>
      <c r="I32" s="130" t="s">
        <v>226</v>
      </c>
      <c r="J32" s="130" t="s">
        <v>226</v>
      </c>
      <c r="K32" s="36"/>
      <c r="L32" s="39" t="s">
        <v>31</v>
      </c>
      <c r="M32" s="39" t="s">
        <v>31</v>
      </c>
      <c r="N32" s="39" t="s">
        <v>31</v>
      </c>
      <c r="O32" s="39" t="s">
        <v>31</v>
      </c>
      <c r="P32" s="39" t="s">
        <v>31</v>
      </c>
      <c r="Q32" s="133" t="s">
        <v>232</v>
      </c>
      <c r="R32" s="37"/>
      <c r="S32" s="332"/>
      <c r="T32" s="333"/>
      <c r="U32" s="333"/>
      <c r="V32" s="333"/>
      <c r="W32" s="333"/>
      <c r="X32" s="333"/>
      <c r="Y32" s="334"/>
    </row>
    <row r="33" spans="1:25" ht="33.75" customHeight="1">
      <c r="A33" s="35">
        <v>16</v>
      </c>
      <c r="B33" s="188"/>
      <c r="C33" s="37" t="s">
        <v>94</v>
      </c>
      <c r="D33" s="37" t="s">
        <v>29</v>
      </c>
      <c r="E33" s="37"/>
      <c r="F33" s="37"/>
      <c r="G33" s="45" t="s">
        <v>32</v>
      </c>
      <c r="H33" s="38" t="s">
        <v>30</v>
      </c>
      <c r="I33" s="130" t="s">
        <v>226</v>
      </c>
      <c r="J33" s="130" t="s">
        <v>226</v>
      </c>
      <c r="K33" s="36"/>
      <c r="L33" s="39" t="s">
        <v>31</v>
      </c>
      <c r="M33" s="39" t="s">
        <v>31</v>
      </c>
      <c r="N33" s="39" t="s">
        <v>31</v>
      </c>
      <c r="O33" s="39" t="s">
        <v>31</v>
      </c>
      <c r="P33" s="39" t="s">
        <v>31</v>
      </c>
      <c r="Q33" s="133" t="s">
        <v>232</v>
      </c>
      <c r="R33" s="37"/>
      <c r="S33" s="332"/>
      <c r="T33" s="333"/>
      <c r="U33" s="333"/>
      <c r="V33" s="333"/>
      <c r="W33" s="333"/>
      <c r="X33" s="333"/>
      <c r="Y33" s="334"/>
    </row>
    <row r="34" spans="1:25" ht="33.75" customHeight="1">
      <c r="A34" s="35">
        <v>17</v>
      </c>
      <c r="B34" s="188"/>
      <c r="C34" s="37" t="s">
        <v>94</v>
      </c>
      <c r="D34" s="37" t="s">
        <v>29</v>
      </c>
      <c r="E34" s="37"/>
      <c r="F34" s="37"/>
      <c r="G34" s="45" t="s">
        <v>32</v>
      </c>
      <c r="H34" s="38" t="s">
        <v>30</v>
      </c>
      <c r="I34" s="130" t="s">
        <v>226</v>
      </c>
      <c r="J34" s="130" t="s">
        <v>226</v>
      </c>
      <c r="K34" s="36"/>
      <c r="L34" s="39" t="s">
        <v>31</v>
      </c>
      <c r="M34" s="39" t="s">
        <v>31</v>
      </c>
      <c r="N34" s="39" t="s">
        <v>31</v>
      </c>
      <c r="O34" s="39" t="s">
        <v>31</v>
      </c>
      <c r="P34" s="39" t="s">
        <v>31</v>
      </c>
      <c r="Q34" s="133" t="s">
        <v>232</v>
      </c>
      <c r="R34" s="37"/>
      <c r="S34" s="332"/>
      <c r="T34" s="333"/>
      <c r="U34" s="333"/>
      <c r="V34" s="333"/>
      <c r="W34" s="333"/>
      <c r="X34" s="333"/>
      <c r="Y34" s="334"/>
    </row>
    <row r="35" spans="1:25" ht="33.75" customHeight="1">
      <c r="A35" s="35">
        <v>18</v>
      </c>
      <c r="B35" s="188"/>
      <c r="C35" s="37" t="s">
        <v>94</v>
      </c>
      <c r="D35" s="37" t="s">
        <v>29</v>
      </c>
      <c r="E35" s="37"/>
      <c r="F35" s="37"/>
      <c r="G35" s="45" t="s">
        <v>32</v>
      </c>
      <c r="H35" s="38" t="s">
        <v>30</v>
      </c>
      <c r="I35" s="130" t="s">
        <v>226</v>
      </c>
      <c r="J35" s="130" t="s">
        <v>226</v>
      </c>
      <c r="K35" s="36"/>
      <c r="L35" s="39" t="s">
        <v>31</v>
      </c>
      <c r="M35" s="39" t="s">
        <v>31</v>
      </c>
      <c r="N35" s="39" t="s">
        <v>31</v>
      </c>
      <c r="O35" s="39" t="s">
        <v>31</v>
      </c>
      <c r="P35" s="39" t="s">
        <v>31</v>
      </c>
      <c r="Q35" s="133" t="s">
        <v>232</v>
      </c>
      <c r="R35" s="37"/>
      <c r="S35" s="332"/>
      <c r="T35" s="333"/>
      <c r="U35" s="333"/>
      <c r="V35" s="333"/>
      <c r="W35" s="333"/>
      <c r="X35" s="333"/>
      <c r="Y35" s="334"/>
    </row>
    <row r="36" spans="1:25" ht="33.75" customHeight="1">
      <c r="A36" s="35">
        <v>19</v>
      </c>
      <c r="B36" s="188"/>
      <c r="C36" s="37" t="s">
        <v>94</v>
      </c>
      <c r="D36" s="37" t="s">
        <v>29</v>
      </c>
      <c r="E36" s="37"/>
      <c r="F36" s="37"/>
      <c r="G36" s="45" t="s">
        <v>32</v>
      </c>
      <c r="H36" s="38" t="s">
        <v>30</v>
      </c>
      <c r="I36" s="130" t="s">
        <v>226</v>
      </c>
      <c r="J36" s="130" t="s">
        <v>226</v>
      </c>
      <c r="K36" s="36"/>
      <c r="L36" s="39" t="s">
        <v>31</v>
      </c>
      <c r="M36" s="39" t="s">
        <v>31</v>
      </c>
      <c r="N36" s="39" t="s">
        <v>31</v>
      </c>
      <c r="O36" s="39" t="s">
        <v>31</v>
      </c>
      <c r="P36" s="39" t="s">
        <v>31</v>
      </c>
      <c r="Q36" s="133" t="s">
        <v>232</v>
      </c>
      <c r="R36" s="37"/>
      <c r="S36" s="332"/>
      <c r="T36" s="333"/>
      <c r="U36" s="333"/>
      <c r="V36" s="333"/>
      <c r="W36" s="333"/>
      <c r="X36" s="333"/>
      <c r="Y36" s="334"/>
    </row>
    <row r="37" spans="1:25" ht="33.75" customHeight="1">
      <c r="A37" s="35">
        <v>20</v>
      </c>
      <c r="B37" s="188"/>
      <c r="C37" s="37" t="s">
        <v>94</v>
      </c>
      <c r="D37" s="37" t="s">
        <v>29</v>
      </c>
      <c r="E37" s="37"/>
      <c r="F37" s="37"/>
      <c r="G37" s="45" t="s">
        <v>32</v>
      </c>
      <c r="H37" s="38" t="s">
        <v>30</v>
      </c>
      <c r="I37" s="130" t="s">
        <v>226</v>
      </c>
      <c r="J37" s="130" t="s">
        <v>226</v>
      </c>
      <c r="K37" s="36"/>
      <c r="L37" s="39" t="s">
        <v>31</v>
      </c>
      <c r="M37" s="39" t="s">
        <v>31</v>
      </c>
      <c r="N37" s="39" t="s">
        <v>31</v>
      </c>
      <c r="O37" s="39" t="s">
        <v>31</v>
      </c>
      <c r="P37" s="39" t="s">
        <v>31</v>
      </c>
      <c r="Q37" s="133" t="s">
        <v>232</v>
      </c>
      <c r="R37" s="37"/>
      <c r="S37" s="332"/>
      <c r="T37" s="333"/>
      <c r="U37" s="333"/>
      <c r="V37" s="333"/>
      <c r="W37" s="333"/>
      <c r="X37" s="333"/>
      <c r="Y37" s="334"/>
    </row>
    <row r="38" spans="1:25" ht="33.75" customHeight="1">
      <c r="A38" s="35">
        <v>21</v>
      </c>
      <c r="B38" s="188"/>
      <c r="C38" s="37" t="s">
        <v>94</v>
      </c>
      <c r="D38" s="37" t="s">
        <v>29</v>
      </c>
      <c r="E38" s="37"/>
      <c r="F38" s="37"/>
      <c r="G38" s="45" t="s">
        <v>32</v>
      </c>
      <c r="H38" s="38" t="s">
        <v>30</v>
      </c>
      <c r="I38" s="130" t="s">
        <v>226</v>
      </c>
      <c r="J38" s="130" t="s">
        <v>226</v>
      </c>
      <c r="K38" s="36"/>
      <c r="L38" s="39" t="s">
        <v>31</v>
      </c>
      <c r="M38" s="39" t="s">
        <v>31</v>
      </c>
      <c r="N38" s="39" t="s">
        <v>31</v>
      </c>
      <c r="O38" s="39" t="s">
        <v>31</v>
      </c>
      <c r="P38" s="39" t="s">
        <v>31</v>
      </c>
      <c r="Q38" s="133" t="s">
        <v>232</v>
      </c>
      <c r="R38" s="37"/>
      <c r="S38" s="332"/>
      <c r="T38" s="333"/>
      <c r="U38" s="333"/>
      <c r="V38" s="333"/>
      <c r="W38" s="333"/>
      <c r="X38" s="333"/>
      <c r="Y38" s="334"/>
    </row>
    <row r="39" spans="1:25" ht="33.75" customHeight="1">
      <c r="A39" s="35">
        <v>22</v>
      </c>
      <c r="B39" s="188"/>
      <c r="C39" s="37" t="s">
        <v>94</v>
      </c>
      <c r="D39" s="37" t="s">
        <v>29</v>
      </c>
      <c r="E39" s="37"/>
      <c r="F39" s="37"/>
      <c r="G39" s="45" t="s">
        <v>32</v>
      </c>
      <c r="H39" s="38" t="s">
        <v>30</v>
      </c>
      <c r="I39" s="130" t="s">
        <v>226</v>
      </c>
      <c r="J39" s="130" t="s">
        <v>226</v>
      </c>
      <c r="K39" s="36"/>
      <c r="L39" s="39" t="s">
        <v>31</v>
      </c>
      <c r="M39" s="39" t="s">
        <v>31</v>
      </c>
      <c r="N39" s="39" t="s">
        <v>31</v>
      </c>
      <c r="O39" s="39" t="s">
        <v>31</v>
      </c>
      <c r="P39" s="39" t="s">
        <v>31</v>
      </c>
      <c r="Q39" s="133" t="s">
        <v>232</v>
      </c>
      <c r="R39" s="37"/>
      <c r="S39" s="332"/>
      <c r="T39" s="333"/>
      <c r="U39" s="333"/>
      <c r="V39" s="333"/>
      <c r="W39" s="333"/>
      <c r="X39" s="333"/>
      <c r="Y39" s="334"/>
    </row>
    <row r="40" spans="1:25" ht="33.75" customHeight="1">
      <c r="A40" s="35">
        <v>23</v>
      </c>
      <c r="B40" s="188"/>
      <c r="C40" s="37" t="s">
        <v>94</v>
      </c>
      <c r="D40" s="37" t="s">
        <v>29</v>
      </c>
      <c r="E40" s="37"/>
      <c r="F40" s="37"/>
      <c r="G40" s="45" t="s">
        <v>32</v>
      </c>
      <c r="H40" s="38" t="s">
        <v>30</v>
      </c>
      <c r="I40" s="130" t="s">
        <v>226</v>
      </c>
      <c r="J40" s="130" t="s">
        <v>226</v>
      </c>
      <c r="K40" s="36"/>
      <c r="L40" s="39" t="s">
        <v>31</v>
      </c>
      <c r="M40" s="39" t="s">
        <v>31</v>
      </c>
      <c r="N40" s="39" t="s">
        <v>31</v>
      </c>
      <c r="O40" s="39" t="s">
        <v>31</v>
      </c>
      <c r="P40" s="39" t="s">
        <v>31</v>
      </c>
      <c r="Q40" s="133" t="s">
        <v>232</v>
      </c>
      <c r="R40" s="37"/>
      <c r="S40" s="332"/>
      <c r="T40" s="333"/>
      <c r="U40" s="333"/>
      <c r="V40" s="333"/>
      <c r="W40" s="333"/>
      <c r="X40" s="333"/>
      <c r="Y40" s="334"/>
    </row>
    <row r="41" spans="1:25" ht="33.75" customHeight="1">
      <c r="A41" s="35">
        <v>24</v>
      </c>
      <c r="B41" s="188"/>
      <c r="C41" s="37" t="s">
        <v>94</v>
      </c>
      <c r="D41" s="37" t="s">
        <v>29</v>
      </c>
      <c r="E41" s="37"/>
      <c r="F41" s="37"/>
      <c r="G41" s="45" t="s">
        <v>32</v>
      </c>
      <c r="H41" s="38" t="s">
        <v>30</v>
      </c>
      <c r="I41" s="130" t="s">
        <v>226</v>
      </c>
      <c r="J41" s="130" t="s">
        <v>226</v>
      </c>
      <c r="K41" s="36"/>
      <c r="L41" s="39" t="s">
        <v>31</v>
      </c>
      <c r="M41" s="39" t="s">
        <v>31</v>
      </c>
      <c r="N41" s="39" t="s">
        <v>31</v>
      </c>
      <c r="O41" s="39" t="s">
        <v>31</v>
      </c>
      <c r="P41" s="39" t="s">
        <v>31</v>
      </c>
      <c r="Q41" s="133" t="s">
        <v>232</v>
      </c>
      <c r="R41" s="37"/>
      <c r="S41" s="332"/>
      <c r="T41" s="333"/>
      <c r="U41" s="333"/>
      <c r="V41" s="333"/>
      <c r="W41" s="333"/>
      <c r="X41" s="333"/>
      <c r="Y41" s="334"/>
    </row>
    <row r="42" spans="1:25" ht="33.75" customHeight="1">
      <c r="A42" s="35">
        <v>25</v>
      </c>
      <c r="B42" s="188"/>
      <c r="C42" s="37" t="s">
        <v>94</v>
      </c>
      <c r="D42" s="37" t="s">
        <v>29</v>
      </c>
      <c r="E42" s="37"/>
      <c r="F42" s="37"/>
      <c r="G42" s="45" t="s">
        <v>32</v>
      </c>
      <c r="H42" s="38" t="s">
        <v>30</v>
      </c>
      <c r="I42" s="130" t="s">
        <v>226</v>
      </c>
      <c r="J42" s="130" t="s">
        <v>226</v>
      </c>
      <c r="K42" s="36"/>
      <c r="L42" s="39" t="s">
        <v>31</v>
      </c>
      <c r="M42" s="39" t="s">
        <v>31</v>
      </c>
      <c r="N42" s="39" t="s">
        <v>31</v>
      </c>
      <c r="O42" s="39" t="s">
        <v>31</v>
      </c>
      <c r="P42" s="39" t="s">
        <v>31</v>
      </c>
      <c r="Q42" s="133" t="s">
        <v>232</v>
      </c>
      <c r="R42" s="37"/>
      <c r="S42" s="332"/>
      <c r="T42" s="333"/>
      <c r="U42" s="333"/>
      <c r="V42" s="333"/>
      <c r="W42" s="333"/>
      <c r="X42" s="333"/>
      <c r="Y42" s="334"/>
    </row>
    <row r="43" spans="1:25" ht="33.75" customHeight="1">
      <c r="A43" s="35">
        <v>26</v>
      </c>
      <c r="B43" s="188"/>
      <c r="C43" s="37" t="s">
        <v>94</v>
      </c>
      <c r="D43" s="37" t="s">
        <v>29</v>
      </c>
      <c r="E43" s="37"/>
      <c r="F43" s="37"/>
      <c r="G43" s="45" t="s">
        <v>32</v>
      </c>
      <c r="H43" s="38" t="s">
        <v>30</v>
      </c>
      <c r="I43" s="130" t="s">
        <v>226</v>
      </c>
      <c r="J43" s="130" t="s">
        <v>226</v>
      </c>
      <c r="K43" s="36"/>
      <c r="L43" s="39" t="s">
        <v>31</v>
      </c>
      <c r="M43" s="39" t="s">
        <v>31</v>
      </c>
      <c r="N43" s="39" t="s">
        <v>31</v>
      </c>
      <c r="O43" s="39" t="s">
        <v>31</v>
      </c>
      <c r="P43" s="39" t="s">
        <v>31</v>
      </c>
      <c r="Q43" s="133" t="s">
        <v>232</v>
      </c>
      <c r="R43" s="37"/>
      <c r="S43" s="332"/>
      <c r="T43" s="333"/>
      <c r="U43" s="333"/>
      <c r="V43" s="333"/>
      <c r="W43" s="333"/>
      <c r="X43" s="333"/>
      <c r="Y43" s="334"/>
    </row>
    <row r="44" spans="1:25" ht="33.75" customHeight="1">
      <c r="A44" s="35">
        <v>27</v>
      </c>
      <c r="B44" s="188"/>
      <c r="C44" s="37" t="s">
        <v>94</v>
      </c>
      <c r="D44" s="37" t="s">
        <v>29</v>
      </c>
      <c r="E44" s="37"/>
      <c r="F44" s="37"/>
      <c r="G44" s="45" t="s">
        <v>32</v>
      </c>
      <c r="H44" s="38" t="s">
        <v>30</v>
      </c>
      <c r="I44" s="130" t="s">
        <v>226</v>
      </c>
      <c r="J44" s="130" t="s">
        <v>226</v>
      </c>
      <c r="K44" s="36"/>
      <c r="L44" s="39" t="s">
        <v>31</v>
      </c>
      <c r="M44" s="39" t="s">
        <v>31</v>
      </c>
      <c r="N44" s="39" t="s">
        <v>31</v>
      </c>
      <c r="O44" s="39" t="s">
        <v>31</v>
      </c>
      <c r="P44" s="39" t="s">
        <v>31</v>
      </c>
      <c r="Q44" s="133" t="s">
        <v>232</v>
      </c>
      <c r="R44" s="37"/>
      <c r="S44" s="332"/>
      <c r="T44" s="333"/>
      <c r="U44" s="333"/>
      <c r="V44" s="333"/>
      <c r="W44" s="333"/>
      <c r="X44" s="333"/>
      <c r="Y44" s="334"/>
    </row>
    <row r="45" spans="1:25" ht="33.75" customHeight="1">
      <c r="A45" s="35">
        <v>28</v>
      </c>
      <c r="B45" s="188"/>
      <c r="C45" s="37" t="s">
        <v>94</v>
      </c>
      <c r="D45" s="37" t="s">
        <v>29</v>
      </c>
      <c r="E45" s="37"/>
      <c r="F45" s="37"/>
      <c r="G45" s="45" t="s">
        <v>32</v>
      </c>
      <c r="H45" s="38" t="s">
        <v>30</v>
      </c>
      <c r="I45" s="130" t="s">
        <v>226</v>
      </c>
      <c r="J45" s="130" t="s">
        <v>226</v>
      </c>
      <c r="K45" s="36"/>
      <c r="L45" s="39" t="s">
        <v>31</v>
      </c>
      <c r="M45" s="39" t="s">
        <v>31</v>
      </c>
      <c r="N45" s="39" t="s">
        <v>31</v>
      </c>
      <c r="O45" s="39" t="s">
        <v>31</v>
      </c>
      <c r="P45" s="39" t="s">
        <v>31</v>
      </c>
      <c r="Q45" s="133" t="s">
        <v>232</v>
      </c>
      <c r="R45" s="37"/>
      <c r="S45" s="332"/>
      <c r="T45" s="333"/>
      <c r="U45" s="333"/>
      <c r="V45" s="333"/>
      <c r="W45" s="333"/>
      <c r="X45" s="333"/>
      <c r="Y45" s="334"/>
    </row>
    <row r="46" spans="1:25" ht="33.75" customHeight="1">
      <c r="A46" s="35">
        <v>29</v>
      </c>
      <c r="B46" s="188"/>
      <c r="C46" s="37" t="s">
        <v>94</v>
      </c>
      <c r="D46" s="37" t="s">
        <v>29</v>
      </c>
      <c r="E46" s="37"/>
      <c r="F46" s="37"/>
      <c r="G46" s="45" t="s">
        <v>32</v>
      </c>
      <c r="H46" s="38" t="s">
        <v>30</v>
      </c>
      <c r="I46" s="130" t="s">
        <v>226</v>
      </c>
      <c r="J46" s="130" t="s">
        <v>226</v>
      </c>
      <c r="K46" s="36"/>
      <c r="L46" s="39" t="s">
        <v>31</v>
      </c>
      <c r="M46" s="39" t="s">
        <v>31</v>
      </c>
      <c r="N46" s="39" t="s">
        <v>31</v>
      </c>
      <c r="O46" s="39" t="s">
        <v>31</v>
      </c>
      <c r="P46" s="39" t="s">
        <v>31</v>
      </c>
      <c r="Q46" s="133" t="s">
        <v>232</v>
      </c>
      <c r="R46" s="37"/>
      <c r="S46" s="332"/>
      <c r="T46" s="333"/>
      <c r="U46" s="333"/>
      <c r="V46" s="333"/>
      <c r="W46" s="333"/>
      <c r="X46" s="333"/>
      <c r="Y46" s="334"/>
    </row>
    <row r="47" spans="1:25" ht="33.75" customHeight="1">
      <c r="A47" s="35">
        <v>30</v>
      </c>
      <c r="B47" s="188"/>
      <c r="C47" s="37" t="s">
        <v>94</v>
      </c>
      <c r="D47" s="37" t="s">
        <v>29</v>
      </c>
      <c r="E47" s="37"/>
      <c r="F47" s="37"/>
      <c r="G47" s="45" t="s">
        <v>32</v>
      </c>
      <c r="H47" s="38" t="s">
        <v>30</v>
      </c>
      <c r="I47" s="130" t="s">
        <v>226</v>
      </c>
      <c r="J47" s="130" t="s">
        <v>226</v>
      </c>
      <c r="K47" s="36"/>
      <c r="L47" s="39" t="s">
        <v>31</v>
      </c>
      <c r="M47" s="39" t="s">
        <v>31</v>
      </c>
      <c r="N47" s="39" t="s">
        <v>31</v>
      </c>
      <c r="O47" s="39" t="s">
        <v>31</v>
      </c>
      <c r="P47" s="39" t="s">
        <v>31</v>
      </c>
      <c r="Q47" s="133" t="s">
        <v>232</v>
      </c>
      <c r="R47" s="37"/>
      <c r="S47" s="332"/>
      <c r="T47" s="333"/>
      <c r="U47" s="333"/>
      <c r="V47" s="333"/>
      <c r="W47" s="333"/>
      <c r="X47" s="333"/>
      <c r="Y47" s="334"/>
    </row>
    <row r="48" spans="1:25" ht="33.75" customHeight="1">
      <c r="A48" s="35">
        <v>31</v>
      </c>
      <c r="B48" s="188"/>
      <c r="C48" s="37" t="s">
        <v>94</v>
      </c>
      <c r="D48" s="37" t="s">
        <v>29</v>
      </c>
      <c r="E48" s="37"/>
      <c r="F48" s="37"/>
      <c r="G48" s="45" t="s">
        <v>32</v>
      </c>
      <c r="H48" s="38" t="s">
        <v>30</v>
      </c>
      <c r="I48" s="130" t="s">
        <v>226</v>
      </c>
      <c r="J48" s="130" t="s">
        <v>226</v>
      </c>
      <c r="K48" s="36"/>
      <c r="L48" s="39" t="s">
        <v>31</v>
      </c>
      <c r="M48" s="39" t="s">
        <v>31</v>
      </c>
      <c r="N48" s="39" t="s">
        <v>31</v>
      </c>
      <c r="O48" s="39" t="s">
        <v>31</v>
      </c>
      <c r="P48" s="39" t="s">
        <v>31</v>
      </c>
      <c r="Q48" s="133" t="s">
        <v>232</v>
      </c>
      <c r="R48" s="37"/>
      <c r="S48" s="332"/>
      <c r="T48" s="333"/>
      <c r="U48" s="333"/>
      <c r="V48" s="333"/>
      <c r="W48" s="333"/>
      <c r="X48" s="333"/>
      <c r="Y48" s="334"/>
    </row>
    <row r="49" spans="1:25" ht="33.75" customHeight="1">
      <c r="A49" s="35">
        <v>32</v>
      </c>
      <c r="B49" s="188"/>
      <c r="C49" s="37" t="s">
        <v>94</v>
      </c>
      <c r="D49" s="37" t="s">
        <v>29</v>
      </c>
      <c r="E49" s="37"/>
      <c r="F49" s="37"/>
      <c r="G49" s="45" t="s">
        <v>32</v>
      </c>
      <c r="H49" s="38" t="s">
        <v>30</v>
      </c>
      <c r="I49" s="130" t="s">
        <v>226</v>
      </c>
      <c r="J49" s="130" t="s">
        <v>226</v>
      </c>
      <c r="K49" s="36"/>
      <c r="L49" s="39" t="s">
        <v>31</v>
      </c>
      <c r="M49" s="39" t="s">
        <v>31</v>
      </c>
      <c r="N49" s="39" t="s">
        <v>31</v>
      </c>
      <c r="O49" s="39" t="s">
        <v>31</v>
      </c>
      <c r="P49" s="39" t="s">
        <v>31</v>
      </c>
      <c r="Q49" s="133" t="s">
        <v>232</v>
      </c>
      <c r="R49" s="37"/>
      <c r="S49" s="332"/>
      <c r="T49" s="333"/>
      <c r="U49" s="333"/>
      <c r="V49" s="333"/>
      <c r="W49" s="333"/>
      <c r="X49" s="333"/>
      <c r="Y49" s="334"/>
    </row>
    <row r="50" spans="1:25" ht="33.75" customHeight="1">
      <c r="A50" s="35">
        <v>33</v>
      </c>
      <c r="B50" s="188"/>
      <c r="C50" s="37" t="s">
        <v>94</v>
      </c>
      <c r="D50" s="37" t="s">
        <v>29</v>
      </c>
      <c r="E50" s="37"/>
      <c r="F50" s="37"/>
      <c r="G50" s="45" t="s">
        <v>32</v>
      </c>
      <c r="H50" s="38" t="s">
        <v>30</v>
      </c>
      <c r="I50" s="130" t="s">
        <v>226</v>
      </c>
      <c r="J50" s="130" t="s">
        <v>226</v>
      </c>
      <c r="K50" s="36"/>
      <c r="L50" s="39" t="s">
        <v>31</v>
      </c>
      <c r="M50" s="39" t="s">
        <v>31</v>
      </c>
      <c r="N50" s="39" t="s">
        <v>31</v>
      </c>
      <c r="O50" s="39" t="s">
        <v>31</v>
      </c>
      <c r="P50" s="39" t="s">
        <v>31</v>
      </c>
      <c r="Q50" s="133" t="s">
        <v>232</v>
      </c>
      <c r="R50" s="37"/>
      <c r="S50" s="332"/>
      <c r="T50" s="333"/>
      <c r="U50" s="333"/>
      <c r="V50" s="333"/>
      <c r="W50" s="333"/>
      <c r="X50" s="333"/>
      <c r="Y50" s="334"/>
    </row>
    <row r="51" spans="1:25" ht="33.75" customHeight="1">
      <c r="A51" s="35">
        <v>34</v>
      </c>
      <c r="B51" s="188"/>
      <c r="C51" s="37" t="s">
        <v>94</v>
      </c>
      <c r="D51" s="37" t="s">
        <v>29</v>
      </c>
      <c r="E51" s="37"/>
      <c r="F51" s="37"/>
      <c r="G51" s="45" t="s">
        <v>32</v>
      </c>
      <c r="H51" s="38" t="s">
        <v>30</v>
      </c>
      <c r="I51" s="130" t="s">
        <v>226</v>
      </c>
      <c r="J51" s="130" t="s">
        <v>226</v>
      </c>
      <c r="K51" s="36"/>
      <c r="L51" s="39" t="s">
        <v>31</v>
      </c>
      <c r="M51" s="39" t="s">
        <v>31</v>
      </c>
      <c r="N51" s="39" t="s">
        <v>31</v>
      </c>
      <c r="O51" s="39" t="s">
        <v>31</v>
      </c>
      <c r="P51" s="39" t="s">
        <v>31</v>
      </c>
      <c r="Q51" s="133" t="s">
        <v>232</v>
      </c>
      <c r="R51" s="37"/>
      <c r="S51" s="332"/>
      <c r="T51" s="333"/>
      <c r="U51" s="333"/>
      <c r="V51" s="333"/>
      <c r="W51" s="333"/>
      <c r="X51" s="333"/>
      <c r="Y51" s="334"/>
    </row>
    <row r="52" spans="1:25" ht="33.75" customHeight="1">
      <c r="A52" s="35">
        <v>35</v>
      </c>
      <c r="B52" s="188"/>
      <c r="C52" s="37" t="s">
        <v>94</v>
      </c>
      <c r="D52" s="37" t="s">
        <v>29</v>
      </c>
      <c r="E52" s="37"/>
      <c r="F52" s="37"/>
      <c r="G52" s="45" t="s">
        <v>32</v>
      </c>
      <c r="H52" s="38" t="s">
        <v>30</v>
      </c>
      <c r="I52" s="130" t="s">
        <v>226</v>
      </c>
      <c r="J52" s="130" t="s">
        <v>226</v>
      </c>
      <c r="K52" s="36"/>
      <c r="L52" s="39" t="s">
        <v>31</v>
      </c>
      <c r="M52" s="39" t="s">
        <v>31</v>
      </c>
      <c r="N52" s="39" t="s">
        <v>31</v>
      </c>
      <c r="O52" s="39" t="s">
        <v>31</v>
      </c>
      <c r="P52" s="39" t="s">
        <v>31</v>
      </c>
      <c r="Q52" s="133" t="s">
        <v>232</v>
      </c>
      <c r="R52" s="37"/>
      <c r="S52" s="332"/>
      <c r="T52" s="333"/>
      <c r="U52" s="333"/>
      <c r="V52" s="333"/>
      <c r="W52" s="333"/>
      <c r="X52" s="333"/>
      <c r="Y52" s="334"/>
    </row>
    <row r="53" spans="1:25" ht="33.75" customHeight="1">
      <c r="A53" s="35">
        <v>36</v>
      </c>
      <c r="B53" s="188"/>
      <c r="C53" s="37" t="s">
        <v>94</v>
      </c>
      <c r="D53" s="37" t="s">
        <v>29</v>
      </c>
      <c r="E53" s="37"/>
      <c r="F53" s="37"/>
      <c r="G53" s="45" t="s">
        <v>32</v>
      </c>
      <c r="H53" s="38" t="s">
        <v>30</v>
      </c>
      <c r="I53" s="130" t="s">
        <v>226</v>
      </c>
      <c r="J53" s="130" t="s">
        <v>226</v>
      </c>
      <c r="K53" s="36"/>
      <c r="L53" s="39" t="s">
        <v>31</v>
      </c>
      <c r="M53" s="39" t="s">
        <v>31</v>
      </c>
      <c r="N53" s="39" t="s">
        <v>31</v>
      </c>
      <c r="O53" s="39" t="s">
        <v>31</v>
      </c>
      <c r="P53" s="39" t="s">
        <v>31</v>
      </c>
      <c r="Q53" s="133" t="s">
        <v>232</v>
      </c>
      <c r="R53" s="37"/>
      <c r="S53" s="332"/>
      <c r="T53" s="333"/>
      <c r="U53" s="333"/>
      <c r="V53" s="333"/>
      <c r="W53" s="333"/>
      <c r="X53" s="333"/>
      <c r="Y53" s="334"/>
    </row>
    <row r="54" spans="1:25" ht="33.75" customHeight="1">
      <c r="A54" s="35">
        <v>37</v>
      </c>
      <c r="B54" s="188"/>
      <c r="C54" s="37" t="s">
        <v>94</v>
      </c>
      <c r="D54" s="37" t="s">
        <v>29</v>
      </c>
      <c r="E54" s="37"/>
      <c r="F54" s="37"/>
      <c r="G54" s="45" t="s">
        <v>32</v>
      </c>
      <c r="H54" s="38" t="s">
        <v>30</v>
      </c>
      <c r="I54" s="130" t="s">
        <v>226</v>
      </c>
      <c r="J54" s="130" t="s">
        <v>226</v>
      </c>
      <c r="K54" s="36"/>
      <c r="L54" s="39" t="s">
        <v>31</v>
      </c>
      <c r="M54" s="39" t="s">
        <v>31</v>
      </c>
      <c r="N54" s="39" t="s">
        <v>31</v>
      </c>
      <c r="O54" s="39" t="s">
        <v>31</v>
      </c>
      <c r="P54" s="39" t="s">
        <v>31</v>
      </c>
      <c r="Q54" s="133" t="s">
        <v>232</v>
      </c>
      <c r="R54" s="37"/>
      <c r="S54" s="332"/>
      <c r="T54" s="333"/>
      <c r="U54" s="333"/>
      <c r="V54" s="333"/>
      <c r="W54" s="333"/>
      <c r="X54" s="333"/>
      <c r="Y54" s="334"/>
    </row>
    <row r="55" spans="1:25" ht="33.75" customHeight="1">
      <c r="A55" s="35">
        <v>38</v>
      </c>
      <c r="B55" s="188"/>
      <c r="C55" s="37" t="s">
        <v>94</v>
      </c>
      <c r="D55" s="37" t="s">
        <v>29</v>
      </c>
      <c r="E55" s="37"/>
      <c r="F55" s="37"/>
      <c r="G55" s="45" t="s">
        <v>32</v>
      </c>
      <c r="H55" s="38" t="s">
        <v>30</v>
      </c>
      <c r="I55" s="130" t="s">
        <v>226</v>
      </c>
      <c r="J55" s="130" t="s">
        <v>226</v>
      </c>
      <c r="K55" s="36"/>
      <c r="L55" s="39" t="s">
        <v>31</v>
      </c>
      <c r="M55" s="39" t="s">
        <v>31</v>
      </c>
      <c r="N55" s="39" t="s">
        <v>31</v>
      </c>
      <c r="O55" s="39" t="s">
        <v>31</v>
      </c>
      <c r="P55" s="39" t="s">
        <v>31</v>
      </c>
      <c r="Q55" s="133" t="s">
        <v>232</v>
      </c>
      <c r="R55" s="37"/>
      <c r="S55" s="332"/>
      <c r="T55" s="333"/>
      <c r="U55" s="333"/>
      <c r="V55" s="333"/>
      <c r="W55" s="333"/>
      <c r="X55" s="333"/>
      <c r="Y55" s="334"/>
    </row>
    <row r="56" spans="1:25" ht="33.75" customHeight="1">
      <c r="A56" s="35">
        <v>39</v>
      </c>
      <c r="B56" s="188"/>
      <c r="C56" s="37" t="s">
        <v>94</v>
      </c>
      <c r="D56" s="37" t="s">
        <v>29</v>
      </c>
      <c r="E56" s="37"/>
      <c r="F56" s="37"/>
      <c r="G56" s="45" t="s">
        <v>32</v>
      </c>
      <c r="H56" s="38" t="s">
        <v>30</v>
      </c>
      <c r="I56" s="130" t="s">
        <v>226</v>
      </c>
      <c r="J56" s="130" t="s">
        <v>226</v>
      </c>
      <c r="K56" s="36"/>
      <c r="L56" s="39" t="s">
        <v>31</v>
      </c>
      <c r="M56" s="39" t="s">
        <v>31</v>
      </c>
      <c r="N56" s="39" t="s">
        <v>31</v>
      </c>
      <c r="O56" s="39" t="s">
        <v>31</v>
      </c>
      <c r="P56" s="39" t="s">
        <v>31</v>
      </c>
      <c r="Q56" s="133" t="s">
        <v>232</v>
      </c>
      <c r="R56" s="37"/>
      <c r="S56" s="332"/>
      <c r="T56" s="333"/>
      <c r="U56" s="333"/>
      <c r="V56" s="333"/>
      <c r="W56" s="333"/>
      <c r="X56" s="333"/>
      <c r="Y56" s="334"/>
    </row>
    <row r="57" spans="1:25" ht="33.75" customHeight="1">
      <c r="A57" s="35">
        <v>40</v>
      </c>
      <c r="B57" s="188"/>
      <c r="C57" s="37" t="s">
        <v>94</v>
      </c>
      <c r="D57" s="37" t="s">
        <v>29</v>
      </c>
      <c r="E57" s="37"/>
      <c r="F57" s="37"/>
      <c r="G57" s="45" t="s">
        <v>32</v>
      </c>
      <c r="H57" s="38" t="s">
        <v>30</v>
      </c>
      <c r="I57" s="130" t="s">
        <v>226</v>
      </c>
      <c r="J57" s="130" t="s">
        <v>226</v>
      </c>
      <c r="K57" s="36"/>
      <c r="L57" s="39" t="s">
        <v>31</v>
      </c>
      <c r="M57" s="39" t="s">
        <v>31</v>
      </c>
      <c r="N57" s="39" t="s">
        <v>31</v>
      </c>
      <c r="O57" s="39" t="s">
        <v>31</v>
      </c>
      <c r="P57" s="39" t="s">
        <v>31</v>
      </c>
      <c r="Q57" s="133" t="s">
        <v>232</v>
      </c>
      <c r="R57" s="37"/>
      <c r="S57" s="332"/>
      <c r="T57" s="333"/>
      <c r="U57" s="333"/>
      <c r="V57" s="333"/>
      <c r="W57" s="333"/>
      <c r="X57" s="333"/>
      <c r="Y57" s="334"/>
    </row>
    <row r="58" spans="1:25" ht="33.75" customHeight="1">
      <c r="A58" s="35">
        <v>41</v>
      </c>
      <c r="B58" s="188"/>
      <c r="C58" s="37" t="s">
        <v>94</v>
      </c>
      <c r="D58" s="37" t="s">
        <v>29</v>
      </c>
      <c r="E58" s="37"/>
      <c r="F58" s="37"/>
      <c r="G58" s="45" t="s">
        <v>32</v>
      </c>
      <c r="H58" s="38" t="s">
        <v>30</v>
      </c>
      <c r="I58" s="130" t="s">
        <v>226</v>
      </c>
      <c r="J58" s="130" t="s">
        <v>226</v>
      </c>
      <c r="K58" s="36"/>
      <c r="L58" s="39" t="s">
        <v>31</v>
      </c>
      <c r="M58" s="39" t="s">
        <v>31</v>
      </c>
      <c r="N58" s="39" t="s">
        <v>31</v>
      </c>
      <c r="O58" s="39" t="s">
        <v>31</v>
      </c>
      <c r="P58" s="39" t="s">
        <v>31</v>
      </c>
      <c r="Q58" s="133" t="s">
        <v>232</v>
      </c>
      <c r="R58" s="37"/>
      <c r="S58" s="332"/>
      <c r="T58" s="333"/>
      <c r="U58" s="333"/>
      <c r="V58" s="333"/>
      <c r="W58" s="333"/>
      <c r="X58" s="333"/>
      <c r="Y58" s="334"/>
    </row>
    <row r="59" spans="1:25" ht="33.75" customHeight="1">
      <c r="A59" s="35">
        <v>42</v>
      </c>
      <c r="B59" s="188"/>
      <c r="C59" s="37" t="s">
        <v>94</v>
      </c>
      <c r="D59" s="37" t="s">
        <v>29</v>
      </c>
      <c r="E59" s="37"/>
      <c r="F59" s="37"/>
      <c r="G59" s="45" t="s">
        <v>32</v>
      </c>
      <c r="H59" s="38" t="s">
        <v>30</v>
      </c>
      <c r="I59" s="130" t="s">
        <v>226</v>
      </c>
      <c r="J59" s="130" t="s">
        <v>226</v>
      </c>
      <c r="K59" s="36"/>
      <c r="L59" s="39" t="s">
        <v>31</v>
      </c>
      <c r="M59" s="39" t="s">
        <v>31</v>
      </c>
      <c r="N59" s="39" t="s">
        <v>31</v>
      </c>
      <c r="O59" s="39" t="s">
        <v>31</v>
      </c>
      <c r="P59" s="39" t="s">
        <v>31</v>
      </c>
      <c r="Q59" s="133" t="s">
        <v>232</v>
      </c>
      <c r="R59" s="37"/>
      <c r="S59" s="332"/>
      <c r="T59" s="333"/>
      <c r="U59" s="333"/>
      <c r="V59" s="333"/>
      <c r="W59" s="333"/>
      <c r="X59" s="333"/>
      <c r="Y59" s="334"/>
    </row>
    <row r="60" spans="1:25" ht="33.75" customHeight="1">
      <c r="A60" s="35">
        <v>43</v>
      </c>
      <c r="B60" s="188"/>
      <c r="C60" s="37" t="s">
        <v>94</v>
      </c>
      <c r="D60" s="37" t="s">
        <v>29</v>
      </c>
      <c r="E60" s="37"/>
      <c r="F60" s="37"/>
      <c r="G60" s="45" t="s">
        <v>32</v>
      </c>
      <c r="H60" s="38" t="s">
        <v>30</v>
      </c>
      <c r="I60" s="130" t="s">
        <v>226</v>
      </c>
      <c r="J60" s="130" t="s">
        <v>226</v>
      </c>
      <c r="K60" s="36"/>
      <c r="L60" s="39" t="s">
        <v>31</v>
      </c>
      <c r="M60" s="39" t="s">
        <v>31</v>
      </c>
      <c r="N60" s="39" t="s">
        <v>31</v>
      </c>
      <c r="O60" s="39" t="s">
        <v>31</v>
      </c>
      <c r="P60" s="39" t="s">
        <v>31</v>
      </c>
      <c r="Q60" s="133" t="s">
        <v>232</v>
      </c>
      <c r="R60" s="37"/>
      <c r="S60" s="332"/>
      <c r="T60" s="333"/>
      <c r="U60" s="333"/>
      <c r="V60" s="333"/>
      <c r="W60" s="333"/>
      <c r="X60" s="333"/>
      <c r="Y60" s="334"/>
    </row>
    <row r="61" spans="1:25" ht="33.75" customHeight="1">
      <c r="A61" s="35">
        <v>44</v>
      </c>
      <c r="B61" s="188"/>
      <c r="C61" s="37" t="s">
        <v>94</v>
      </c>
      <c r="D61" s="37" t="s">
        <v>29</v>
      </c>
      <c r="E61" s="37"/>
      <c r="F61" s="37"/>
      <c r="G61" s="45" t="s">
        <v>32</v>
      </c>
      <c r="H61" s="38" t="s">
        <v>30</v>
      </c>
      <c r="I61" s="130" t="s">
        <v>226</v>
      </c>
      <c r="J61" s="130" t="s">
        <v>226</v>
      </c>
      <c r="K61" s="36"/>
      <c r="L61" s="39" t="s">
        <v>31</v>
      </c>
      <c r="M61" s="39" t="s">
        <v>31</v>
      </c>
      <c r="N61" s="39" t="s">
        <v>31</v>
      </c>
      <c r="O61" s="39" t="s">
        <v>31</v>
      </c>
      <c r="P61" s="39" t="s">
        <v>31</v>
      </c>
      <c r="Q61" s="133" t="s">
        <v>232</v>
      </c>
      <c r="R61" s="37"/>
      <c r="S61" s="332"/>
      <c r="T61" s="333"/>
      <c r="U61" s="333"/>
      <c r="V61" s="333"/>
      <c r="W61" s="333"/>
      <c r="X61" s="333"/>
      <c r="Y61" s="334"/>
    </row>
    <row r="62" spans="1:25" ht="33.75" customHeight="1">
      <c r="A62" s="35">
        <v>45</v>
      </c>
      <c r="B62" s="188"/>
      <c r="C62" s="37" t="s">
        <v>94</v>
      </c>
      <c r="D62" s="37" t="s">
        <v>29</v>
      </c>
      <c r="E62" s="37"/>
      <c r="F62" s="37"/>
      <c r="G62" s="45" t="s">
        <v>32</v>
      </c>
      <c r="H62" s="38" t="s">
        <v>30</v>
      </c>
      <c r="I62" s="130" t="s">
        <v>226</v>
      </c>
      <c r="J62" s="130" t="s">
        <v>226</v>
      </c>
      <c r="K62" s="36"/>
      <c r="L62" s="39" t="s">
        <v>31</v>
      </c>
      <c r="M62" s="39" t="s">
        <v>31</v>
      </c>
      <c r="N62" s="39" t="s">
        <v>31</v>
      </c>
      <c r="O62" s="39" t="s">
        <v>31</v>
      </c>
      <c r="P62" s="39" t="s">
        <v>31</v>
      </c>
      <c r="Q62" s="133" t="s">
        <v>232</v>
      </c>
      <c r="R62" s="37"/>
      <c r="S62" s="332"/>
      <c r="T62" s="333"/>
      <c r="U62" s="333"/>
      <c r="V62" s="333"/>
      <c r="W62" s="333"/>
      <c r="X62" s="333"/>
      <c r="Y62" s="334"/>
    </row>
    <row r="63" spans="1:25" ht="33.75" customHeight="1">
      <c r="A63" s="35">
        <v>46</v>
      </c>
      <c r="B63" s="188"/>
      <c r="C63" s="37" t="s">
        <v>94</v>
      </c>
      <c r="D63" s="37" t="s">
        <v>29</v>
      </c>
      <c r="E63" s="37"/>
      <c r="F63" s="37"/>
      <c r="G63" s="45" t="s">
        <v>32</v>
      </c>
      <c r="H63" s="38" t="s">
        <v>30</v>
      </c>
      <c r="I63" s="130" t="s">
        <v>226</v>
      </c>
      <c r="J63" s="130" t="s">
        <v>226</v>
      </c>
      <c r="K63" s="36"/>
      <c r="L63" s="39" t="s">
        <v>31</v>
      </c>
      <c r="M63" s="39" t="s">
        <v>31</v>
      </c>
      <c r="N63" s="39" t="s">
        <v>31</v>
      </c>
      <c r="O63" s="39" t="s">
        <v>31</v>
      </c>
      <c r="P63" s="39" t="s">
        <v>31</v>
      </c>
      <c r="Q63" s="133" t="s">
        <v>232</v>
      </c>
      <c r="R63" s="37"/>
      <c r="S63" s="332"/>
      <c r="T63" s="333"/>
      <c r="U63" s="333"/>
      <c r="V63" s="333"/>
      <c r="W63" s="333"/>
      <c r="X63" s="333"/>
      <c r="Y63" s="334"/>
    </row>
    <row r="64" spans="1:25" ht="33.75" customHeight="1">
      <c r="A64" s="35">
        <v>47</v>
      </c>
      <c r="B64" s="188"/>
      <c r="C64" s="37" t="s">
        <v>94</v>
      </c>
      <c r="D64" s="37" t="s">
        <v>29</v>
      </c>
      <c r="E64" s="37"/>
      <c r="F64" s="37"/>
      <c r="G64" s="45" t="s">
        <v>32</v>
      </c>
      <c r="H64" s="38" t="s">
        <v>30</v>
      </c>
      <c r="I64" s="130" t="s">
        <v>226</v>
      </c>
      <c r="J64" s="130" t="s">
        <v>226</v>
      </c>
      <c r="K64" s="36"/>
      <c r="L64" s="39" t="s">
        <v>31</v>
      </c>
      <c r="M64" s="39" t="s">
        <v>31</v>
      </c>
      <c r="N64" s="39" t="s">
        <v>31</v>
      </c>
      <c r="O64" s="39" t="s">
        <v>31</v>
      </c>
      <c r="P64" s="39" t="s">
        <v>31</v>
      </c>
      <c r="Q64" s="133" t="s">
        <v>232</v>
      </c>
      <c r="R64" s="37"/>
      <c r="S64" s="332"/>
      <c r="T64" s="333"/>
      <c r="U64" s="333"/>
      <c r="V64" s="333"/>
      <c r="W64" s="333"/>
      <c r="X64" s="333"/>
      <c r="Y64" s="334"/>
    </row>
    <row r="65" spans="1:25" ht="33.75" customHeight="1">
      <c r="A65" s="35">
        <v>48</v>
      </c>
      <c r="B65" s="188"/>
      <c r="C65" s="37" t="s">
        <v>94</v>
      </c>
      <c r="D65" s="37" t="s">
        <v>29</v>
      </c>
      <c r="E65" s="37"/>
      <c r="F65" s="37"/>
      <c r="G65" s="45" t="s">
        <v>32</v>
      </c>
      <c r="H65" s="38" t="s">
        <v>30</v>
      </c>
      <c r="I65" s="130" t="s">
        <v>226</v>
      </c>
      <c r="J65" s="130" t="s">
        <v>226</v>
      </c>
      <c r="K65" s="36"/>
      <c r="L65" s="39" t="s">
        <v>31</v>
      </c>
      <c r="M65" s="39" t="s">
        <v>31</v>
      </c>
      <c r="N65" s="39" t="s">
        <v>31</v>
      </c>
      <c r="O65" s="39" t="s">
        <v>31</v>
      </c>
      <c r="P65" s="39" t="s">
        <v>31</v>
      </c>
      <c r="Q65" s="133" t="s">
        <v>232</v>
      </c>
      <c r="R65" s="37"/>
      <c r="S65" s="332"/>
      <c r="T65" s="333"/>
      <c r="U65" s="333"/>
      <c r="V65" s="333"/>
      <c r="W65" s="333"/>
      <c r="X65" s="333"/>
      <c r="Y65" s="334"/>
    </row>
    <row r="66" spans="1:25" ht="33.75" customHeight="1">
      <c r="A66" s="35">
        <v>49</v>
      </c>
      <c r="B66" s="188"/>
      <c r="C66" s="37" t="s">
        <v>94</v>
      </c>
      <c r="D66" s="37" t="s">
        <v>29</v>
      </c>
      <c r="E66" s="37"/>
      <c r="F66" s="37"/>
      <c r="G66" s="45" t="s">
        <v>32</v>
      </c>
      <c r="H66" s="38" t="s">
        <v>30</v>
      </c>
      <c r="I66" s="130" t="s">
        <v>226</v>
      </c>
      <c r="J66" s="130" t="s">
        <v>226</v>
      </c>
      <c r="K66" s="36"/>
      <c r="L66" s="39" t="s">
        <v>31</v>
      </c>
      <c r="M66" s="39" t="s">
        <v>31</v>
      </c>
      <c r="N66" s="39" t="s">
        <v>31</v>
      </c>
      <c r="O66" s="39" t="s">
        <v>31</v>
      </c>
      <c r="P66" s="39" t="s">
        <v>31</v>
      </c>
      <c r="Q66" s="133" t="s">
        <v>232</v>
      </c>
      <c r="R66" s="37"/>
      <c r="S66" s="332"/>
      <c r="T66" s="333"/>
      <c r="U66" s="333"/>
      <c r="V66" s="333"/>
      <c r="W66" s="333"/>
      <c r="X66" s="333"/>
      <c r="Y66" s="334"/>
    </row>
    <row r="67" spans="1:25" ht="33.75" customHeight="1">
      <c r="A67" s="35">
        <v>50</v>
      </c>
      <c r="B67" s="188"/>
      <c r="C67" s="37" t="s">
        <v>94</v>
      </c>
      <c r="D67" s="37" t="s">
        <v>29</v>
      </c>
      <c r="E67" s="37"/>
      <c r="F67" s="37"/>
      <c r="G67" s="45" t="s">
        <v>32</v>
      </c>
      <c r="H67" s="38" t="s">
        <v>30</v>
      </c>
      <c r="I67" s="130" t="s">
        <v>226</v>
      </c>
      <c r="J67" s="130" t="s">
        <v>226</v>
      </c>
      <c r="K67" s="36"/>
      <c r="L67" s="39" t="s">
        <v>31</v>
      </c>
      <c r="M67" s="39" t="s">
        <v>31</v>
      </c>
      <c r="N67" s="39" t="s">
        <v>31</v>
      </c>
      <c r="O67" s="39" t="s">
        <v>31</v>
      </c>
      <c r="P67" s="39" t="s">
        <v>31</v>
      </c>
      <c r="Q67" s="133" t="s">
        <v>232</v>
      </c>
      <c r="R67" s="37"/>
      <c r="S67" s="332"/>
      <c r="T67" s="333"/>
      <c r="U67" s="333"/>
      <c r="V67" s="333"/>
      <c r="W67" s="333"/>
      <c r="X67" s="333"/>
      <c r="Y67" s="334"/>
    </row>
    <row r="68" spans="1:25" ht="33.75" customHeight="1">
      <c r="A68" s="35">
        <v>51</v>
      </c>
      <c r="B68" s="188"/>
      <c r="C68" s="37" t="s">
        <v>94</v>
      </c>
      <c r="D68" s="37" t="s">
        <v>29</v>
      </c>
      <c r="E68" s="37"/>
      <c r="F68" s="37"/>
      <c r="G68" s="45" t="s">
        <v>32</v>
      </c>
      <c r="H68" s="38" t="s">
        <v>30</v>
      </c>
      <c r="I68" s="130" t="s">
        <v>226</v>
      </c>
      <c r="J68" s="130" t="s">
        <v>226</v>
      </c>
      <c r="K68" s="36"/>
      <c r="L68" s="39" t="s">
        <v>31</v>
      </c>
      <c r="M68" s="39" t="s">
        <v>31</v>
      </c>
      <c r="N68" s="39" t="s">
        <v>31</v>
      </c>
      <c r="O68" s="39" t="s">
        <v>31</v>
      </c>
      <c r="P68" s="39" t="s">
        <v>31</v>
      </c>
      <c r="Q68" s="133" t="s">
        <v>232</v>
      </c>
      <c r="R68" s="37"/>
      <c r="S68" s="332"/>
      <c r="T68" s="333"/>
      <c r="U68" s="333"/>
      <c r="V68" s="333"/>
      <c r="W68" s="333"/>
      <c r="X68" s="333"/>
      <c r="Y68" s="334"/>
    </row>
    <row r="69" spans="1:25" ht="33.75" customHeight="1">
      <c r="A69" s="35">
        <v>52</v>
      </c>
      <c r="B69" s="188"/>
      <c r="C69" s="37" t="s">
        <v>94</v>
      </c>
      <c r="D69" s="37" t="s">
        <v>29</v>
      </c>
      <c r="E69" s="37"/>
      <c r="F69" s="37"/>
      <c r="G69" s="45" t="s">
        <v>32</v>
      </c>
      <c r="H69" s="38" t="s">
        <v>30</v>
      </c>
      <c r="I69" s="130" t="s">
        <v>226</v>
      </c>
      <c r="J69" s="130" t="s">
        <v>226</v>
      </c>
      <c r="K69" s="36"/>
      <c r="L69" s="39" t="s">
        <v>31</v>
      </c>
      <c r="M69" s="39" t="s">
        <v>31</v>
      </c>
      <c r="N69" s="39" t="s">
        <v>31</v>
      </c>
      <c r="O69" s="39" t="s">
        <v>31</v>
      </c>
      <c r="P69" s="39" t="s">
        <v>31</v>
      </c>
      <c r="Q69" s="133" t="s">
        <v>232</v>
      </c>
      <c r="R69" s="37"/>
      <c r="S69" s="332"/>
      <c r="T69" s="333"/>
      <c r="U69" s="333"/>
      <c r="V69" s="333"/>
      <c r="W69" s="333"/>
      <c r="X69" s="333"/>
      <c r="Y69" s="334"/>
    </row>
    <row r="70" spans="1:25" ht="33.75" customHeight="1">
      <c r="A70" s="35">
        <v>53</v>
      </c>
      <c r="B70" s="188"/>
      <c r="C70" s="37" t="s">
        <v>94</v>
      </c>
      <c r="D70" s="37" t="s">
        <v>29</v>
      </c>
      <c r="E70" s="37"/>
      <c r="F70" s="37"/>
      <c r="G70" s="45" t="s">
        <v>32</v>
      </c>
      <c r="H70" s="38" t="s">
        <v>30</v>
      </c>
      <c r="I70" s="130" t="s">
        <v>226</v>
      </c>
      <c r="J70" s="130" t="s">
        <v>226</v>
      </c>
      <c r="K70" s="36"/>
      <c r="L70" s="39" t="s">
        <v>31</v>
      </c>
      <c r="M70" s="39" t="s">
        <v>31</v>
      </c>
      <c r="N70" s="39" t="s">
        <v>31</v>
      </c>
      <c r="O70" s="39" t="s">
        <v>31</v>
      </c>
      <c r="P70" s="39" t="s">
        <v>31</v>
      </c>
      <c r="Q70" s="133" t="s">
        <v>232</v>
      </c>
      <c r="R70" s="37"/>
      <c r="S70" s="332"/>
      <c r="T70" s="333"/>
      <c r="U70" s="333"/>
      <c r="V70" s="333"/>
      <c r="W70" s="333"/>
      <c r="X70" s="333"/>
      <c r="Y70" s="334"/>
    </row>
    <row r="71" spans="1:25" ht="33.75" customHeight="1">
      <c r="A71" s="35">
        <v>54</v>
      </c>
      <c r="B71" s="188"/>
      <c r="C71" s="37" t="s">
        <v>94</v>
      </c>
      <c r="D71" s="37" t="s">
        <v>29</v>
      </c>
      <c r="E71" s="37"/>
      <c r="F71" s="37"/>
      <c r="G71" s="45" t="s">
        <v>32</v>
      </c>
      <c r="H71" s="38" t="s">
        <v>30</v>
      </c>
      <c r="I71" s="130" t="s">
        <v>226</v>
      </c>
      <c r="J71" s="130" t="s">
        <v>226</v>
      </c>
      <c r="K71" s="36"/>
      <c r="L71" s="39" t="s">
        <v>31</v>
      </c>
      <c r="M71" s="39" t="s">
        <v>31</v>
      </c>
      <c r="N71" s="39" t="s">
        <v>31</v>
      </c>
      <c r="O71" s="39" t="s">
        <v>31</v>
      </c>
      <c r="P71" s="39" t="s">
        <v>31</v>
      </c>
      <c r="Q71" s="133" t="s">
        <v>232</v>
      </c>
      <c r="R71" s="37"/>
      <c r="S71" s="332"/>
      <c r="T71" s="333"/>
      <c r="U71" s="333"/>
      <c r="V71" s="333"/>
      <c r="W71" s="333"/>
      <c r="X71" s="333"/>
      <c r="Y71" s="334"/>
    </row>
    <row r="72" spans="1:25" ht="33.75" customHeight="1">
      <c r="A72" s="35">
        <v>55</v>
      </c>
      <c r="B72" s="188"/>
      <c r="C72" s="37" t="s">
        <v>94</v>
      </c>
      <c r="D72" s="37" t="s">
        <v>29</v>
      </c>
      <c r="E72" s="37"/>
      <c r="F72" s="37"/>
      <c r="G72" s="45" t="s">
        <v>32</v>
      </c>
      <c r="H72" s="38" t="s">
        <v>30</v>
      </c>
      <c r="I72" s="130" t="s">
        <v>226</v>
      </c>
      <c r="J72" s="130" t="s">
        <v>226</v>
      </c>
      <c r="K72" s="36"/>
      <c r="L72" s="39" t="s">
        <v>31</v>
      </c>
      <c r="M72" s="39" t="s">
        <v>31</v>
      </c>
      <c r="N72" s="39" t="s">
        <v>31</v>
      </c>
      <c r="O72" s="39" t="s">
        <v>31</v>
      </c>
      <c r="P72" s="39" t="s">
        <v>31</v>
      </c>
      <c r="Q72" s="133" t="s">
        <v>232</v>
      </c>
      <c r="R72" s="37"/>
      <c r="S72" s="332"/>
      <c r="T72" s="333"/>
      <c r="U72" s="333"/>
      <c r="V72" s="333"/>
      <c r="W72" s="333"/>
      <c r="X72" s="333"/>
      <c r="Y72" s="334"/>
    </row>
    <row r="73" spans="1:25" ht="33.75" customHeight="1">
      <c r="A73" s="35">
        <v>56</v>
      </c>
      <c r="B73" s="188"/>
      <c r="C73" s="37" t="s">
        <v>94</v>
      </c>
      <c r="D73" s="37" t="s">
        <v>29</v>
      </c>
      <c r="E73" s="37"/>
      <c r="F73" s="37"/>
      <c r="G73" s="45" t="s">
        <v>32</v>
      </c>
      <c r="H73" s="38" t="s">
        <v>30</v>
      </c>
      <c r="I73" s="130" t="s">
        <v>226</v>
      </c>
      <c r="J73" s="130" t="s">
        <v>226</v>
      </c>
      <c r="K73" s="36"/>
      <c r="L73" s="39" t="s">
        <v>31</v>
      </c>
      <c r="M73" s="39" t="s">
        <v>31</v>
      </c>
      <c r="N73" s="39" t="s">
        <v>31</v>
      </c>
      <c r="O73" s="39" t="s">
        <v>31</v>
      </c>
      <c r="P73" s="39" t="s">
        <v>31</v>
      </c>
      <c r="Q73" s="133" t="s">
        <v>232</v>
      </c>
      <c r="R73" s="37"/>
      <c r="S73" s="332"/>
      <c r="T73" s="333"/>
      <c r="U73" s="333"/>
      <c r="V73" s="333"/>
      <c r="W73" s="333"/>
      <c r="X73" s="333"/>
      <c r="Y73" s="334"/>
    </row>
    <row r="74" spans="1:25" ht="33.75" customHeight="1">
      <c r="A74" s="35">
        <v>57</v>
      </c>
      <c r="B74" s="188"/>
      <c r="C74" s="37" t="s">
        <v>94</v>
      </c>
      <c r="D74" s="37" t="s">
        <v>29</v>
      </c>
      <c r="E74" s="37"/>
      <c r="F74" s="37"/>
      <c r="G74" s="45" t="s">
        <v>32</v>
      </c>
      <c r="H74" s="38" t="s">
        <v>30</v>
      </c>
      <c r="I74" s="130" t="s">
        <v>226</v>
      </c>
      <c r="J74" s="130" t="s">
        <v>226</v>
      </c>
      <c r="K74" s="36"/>
      <c r="L74" s="39" t="s">
        <v>31</v>
      </c>
      <c r="M74" s="39" t="s">
        <v>31</v>
      </c>
      <c r="N74" s="39" t="s">
        <v>31</v>
      </c>
      <c r="O74" s="39" t="s">
        <v>31</v>
      </c>
      <c r="P74" s="39" t="s">
        <v>31</v>
      </c>
      <c r="Q74" s="133" t="s">
        <v>232</v>
      </c>
      <c r="R74" s="37"/>
      <c r="S74" s="332"/>
      <c r="T74" s="333"/>
      <c r="U74" s="333"/>
      <c r="V74" s="333"/>
      <c r="W74" s="333"/>
      <c r="X74" s="333"/>
      <c r="Y74" s="334"/>
    </row>
    <row r="75" spans="1:25" ht="33.75" customHeight="1">
      <c r="A75" s="35">
        <v>58</v>
      </c>
      <c r="B75" s="188"/>
      <c r="C75" s="37" t="s">
        <v>94</v>
      </c>
      <c r="D75" s="37" t="s">
        <v>29</v>
      </c>
      <c r="E75" s="37"/>
      <c r="F75" s="37"/>
      <c r="G75" s="45" t="s">
        <v>32</v>
      </c>
      <c r="H75" s="38" t="s">
        <v>30</v>
      </c>
      <c r="I75" s="130" t="s">
        <v>226</v>
      </c>
      <c r="J75" s="130" t="s">
        <v>226</v>
      </c>
      <c r="K75" s="36"/>
      <c r="L75" s="39" t="s">
        <v>31</v>
      </c>
      <c r="M75" s="39" t="s">
        <v>31</v>
      </c>
      <c r="N75" s="39" t="s">
        <v>31</v>
      </c>
      <c r="O75" s="39" t="s">
        <v>31</v>
      </c>
      <c r="P75" s="39" t="s">
        <v>31</v>
      </c>
      <c r="Q75" s="133" t="s">
        <v>232</v>
      </c>
      <c r="R75" s="37"/>
      <c r="S75" s="332"/>
      <c r="T75" s="333"/>
      <c r="U75" s="333"/>
      <c r="V75" s="333"/>
      <c r="W75" s="333"/>
      <c r="X75" s="333"/>
      <c r="Y75" s="334"/>
    </row>
    <row r="76" spans="1:25" ht="33.75" customHeight="1">
      <c r="A76" s="35">
        <v>59</v>
      </c>
      <c r="B76" s="188"/>
      <c r="C76" s="37" t="s">
        <v>94</v>
      </c>
      <c r="D76" s="37" t="s">
        <v>29</v>
      </c>
      <c r="E76" s="37"/>
      <c r="F76" s="37"/>
      <c r="G76" s="45" t="s">
        <v>32</v>
      </c>
      <c r="H76" s="38" t="s">
        <v>30</v>
      </c>
      <c r="I76" s="130" t="s">
        <v>226</v>
      </c>
      <c r="J76" s="130" t="s">
        <v>226</v>
      </c>
      <c r="K76" s="36"/>
      <c r="L76" s="39" t="s">
        <v>31</v>
      </c>
      <c r="M76" s="39" t="s">
        <v>31</v>
      </c>
      <c r="N76" s="39" t="s">
        <v>31</v>
      </c>
      <c r="O76" s="39" t="s">
        <v>31</v>
      </c>
      <c r="P76" s="39" t="s">
        <v>31</v>
      </c>
      <c r="Q76" s="133" t="s">
        <v>232</v>
      </c>
      <c r="R76" s="37"/>
      <c r="S76" s="332"/>
      <c r="T76" s="333"/>
      <c r="U76" s="333"/>
      <c r="V76" s="333"/>
      <c r="W76" s="333"/>
      <c r="X76" s="333"/>
      <c r="Y76" s="334"/>
    </row>
    <row r="77" spans="1:25" ht="33.75" customHeight="1">
      <c r="A77" s="35">
        <v>60</v>
      </c>
      <c r="B77" s="188"/>
      <c r="C77" s="37" t="s">
        <v>94</v>
      </c>
      <c r="D77" s="37" t="s">
        <v>29</v>
      </c>
      <c r="E77" s="37"/>
      <c r="F77" s="37"/>
      <c r="G77" s="45" t="s">
        <v>32</v>
      </c>
      <c r="H77" s="38" t="s">
        <v>30</v>
      </c>
      <c r="I77" s="130" t="s">
        <v>226</v>
      </c>
      <c r="J77" s="130" t="s">
        <v>226</v>
      </c>
      <c r="K77" s="36"/>
      <c r="L77" s="39" t="s">
        <v>31</v>
      </c>
      <c r="M77" s="39" t="s">
        <v>31</v>
      </c>
      <c r="N77" s="39" t="s">
        <v>31</v>
      </c>
      <c r="O77" s="39" t="s">
        <v>31</v>
      </c>
      <c r="P77" s="39" t="s">
        <v>31</v>
      </c>
      <c r="Q77" s="133" t="s">
        <v>232</v>
      </c>
      <c r="R77" s="37"/>
      <c r="S77" s="332"/>
      <c r="T77" s="333"/>
      <c r="U77" s="333"/>
      <c r="V77" s="333"/>
      <c r="W77" s="333"/>
      <c r="X77" s="333"/>
      <c r="Y77" s="334"/>
    </row>
    <row r="78" spans="1:25" ht="33.75" customHeight="1">
      <c r="A78" s="35">
        <v>61</v>
      </c>
      <c r="B78" s="188"/>
      <c r="C78" s="37" t="s">
        <v>94</v>
      </c>
      <c r="D78" s="37" t="s">
        <v>29</v>
      </c>
      <c r="E78" s="37"/>
      <c r="F78" s="37"/>
      <c r="G78" s="45" t="s">
        <v>32</v>
      </c>
      <c r="H78" s="38" t="s">
        <v>30</v>
      </c>
      <c r="I78" s="130" t="s">
        <v>226</v>
      </c>
      <c r="J78" s="130" t="s">
        <v>226</v>
      </c>
      <c r="K78" s="36"/>
      <c r="L78" s="39" t="s">
        <v>31</v>
      </c>
      <c r="M78" s="39" t="s">
        <v>31</v>
      </c>
      <c r="N78" s="39" t="s">
        <v>31</v>
      </c>
      <c r="O78" s="39" t="s">
        <v>31</v>
      </c>
      <c r="P78" s="39" t="s">
        <v>31</v>
      </c>
      <c r="Q78" s="133" t="s">
        <v>232</v>
      </c>
      <c r="R78" s="37"/>
      <c r="S78" s="332"/>
      <c r="T78" s="333"/>
      <c r="U78" s="333"/>
      <c r="V78" s="333"/>
      <c r="W78" s="333"/>
      <c r="X78" s="333"/>
      <c r="Y78" s="334"/>
    </row>
    <row r="79" spans="1:25" ht="33.75" customHeight="1">
      <c r="A79" s="35">
        <v>62</v>
      </c>
      <c r="B79" s="188"/>
      <c r="C79" s="37" t="s">
        <v>94</v>
      </c>
      <c r="D79" s="37" t="s">
        <v>29</v>
      </c>
      <c r="E79" s="37"/>
      <c r="F79" s="37"/>
      <c r="G79" s="45" t="s">
        <v>32</v>
      </c>
      <c r="H79" s="38" t="s">
        <v>30</v>
      </c>
      <c r="I79" s="130" t="s">
        <v>226</v>
      </c>
      <c r="J79" s="130" t="s">
        <v>226</v>
      </c>
      <c r="K79" s="36"/>
      <c r="L79" s="39" t="s">
        <v>31</v>
      </c>
      <c r="M79" s="39" t="s">
        <v>31</v>
      </c>
      <c r="N79" s="39" t="s">
        <v>31</v>
      </c>
      <c r="O79" s="39" t="s">
        <v>31</v>
      </c>
      <c r="P79" s="39" t="s">
        <v>31</v>
      </c>
      <c r="Q79" s="133" t="s">
        <v>232</v>
      </c>
      <c r="R79" s="37"/>
      <c r="S79" s="332"/>
      <c r="T79" s="333"/>
      <c r="U79" s="333"/>
      <c r="V79" s="333"/>
      <c r="W79" s="333"/>
      <c r="X79" s="333"/>
      <c r="Y79" s="334"/>
    </row>
    <row r="80" spans="1:25" ht="33.75" customHeight="1">
      <c r="A80" s="35">
        <v>63</v>
      </c>
      <c r="B80" s="188"/>
      <c r="C80" s="37" t="s">
        <v>94</v>
      </c>
      <c r="D80" s="37" t="s">
        <v>29</v>
      </c>
      <c r="E80" s="37"/>
      <c r="F80" s="37"/>
      <c r="G80" s="45" t="s">
        <v>32</v>
      </c>
      <c r="H80" s="38" t="s">
        <v>30</v>
      </c>
      <c r="I80" s="130" t="s">
        <v>226</v>
      </c>
      <c r="J80" s="130" t="s">
        <v>226</v>
      </c>
      <c r="K80" s="36"/>
      <c r="L80" s="39" t="s">
        <v>31</v>
      </c>
      <c r="M80" s="39" t="s">
        <v>31</v>
      </c>
      <c r="N80" s="39" t="s">
        <v>31</v>
      </c>
      <c r="O80" s="39" t="s">
        <v>31</v>
      </c>
      <c r="P80" s="39" t="s">
        <v>31</v>
      </c>
      <c r="Q80" s="133" t="s">
        <v>232</v>
      </c>
      <c r="R80" s="37"/>
      <c r="S80" s="332"/>
      <c r="T80" s="333"/>
      <c r="U80" s="333"/>
      <c r="V80" s="333"/>
      <c r="W80" s="333"/>
      <c r="X80" s="333"/>
      <c r="Y80" s="334"/>
    </row>
    <row r="81" spans="1:25" ht="33.75" customHeight="1">
      <c r="A81" s="35">
        <v>64</v>
      </c>
      <c r="B81" s="188"/>
      <c r="C81" s="37" t="s">
        <v>94</v>
      </c>
      <c r="D81" s="37" t="s">
        <v>29</v>
      </c>
      <c r="E81" s="37"/>
      <c r="F81" s="37"/>
      <c r="G81" s="45" t="s">
        <v>32</v>
      </c>
      <c r="H81" s="38" t="s">
        <v>30</v>
      </c>
      <c r="I81" s="130" t="s">
        <v>226</v>
      </c>
      <c r="J81" s="130" t="s">
        <v>226</v>
      </c>
      <c r="K81" s="36"/>
      <c r="L81" s="39" t="s">
        <v>31</v>
      </c>
      <c r="M81" s="39" t="s">
        <v>31</v>
      </c>
      <c r="N81" s="39" t="s">
        <v>31</v>
      </c>
      <c r="O81" s="39" t="s">
        <v>31</v>
      </c>
      <c r="P81" s="39" t="s">
        <v>31</v>
      </c>
      <c r="Q81" s="133" t="s">
        <v>232</v>
      </c>
      <c r="R81" s="37"/>
      <c r="S81" s="332"/>
      <c r="T81" s="333"/>
      <c r="U81" s="333"/>
      <c r="V81" s="333"/>
      <c r="W81" s="333"/>
      <c r="X81" s="333"/>
      <c r="Y81" s="334"/>
    </row>
    <row r="82" spans="1:25" ht="33.75" customHeight="1">
      <c r="A82" s="35">
        <v>65</v>
      </c>
      <c r="B82" s="188"/>
      <c r="C82" s="37" t="s">
        <v>94</v>
      </c>
      <c r="D82" s="37" t="s">
        <v>29</v>
      </c>
      <c r="E82" s="37"/>
      <c r="F82" s="37"/>
      <c r="G82" s="45" t="s">
        <v>32</v>
      </c>
      <c r="H82" s="38" t="s">
        <v>30</v>
      </c>
      <c r="I82" s="130" t="s">
        <v>226</v>
      </c>
      <c r="J82" s="130" t="s">
        <v>226</v>
      </c>
      <c r="K82" s="36"/>
      <c r="L82" s="39" t="s">
        <v>31</v>
      </c>
      <c r="M82" s="39" t="s">
        <v>31</v>
      </c>
      <c r="N82" s="39" t="s">
        <v>31</v>
      </c>
      <c r="O82" s="39" t="s">
        <v>31</v>
      </c>
      <c r="P82" s="39" t="s">
        <v>31</v>
      </c>
      <c r="Q82" s="133" t="s">
        <v>232</v>
      </c>
      <c r="R82" s="37"/>
      <c r="S82" s="332"/>
      <c r="T82" s="333"/>
      <c r="U82" s="333"/>
      <c r="V82" s="333"/>
      <c r="W82" s="333"/>
      <c r="X82" s="333"/>
      <c r="Y82" s="334"/>
    </row>
    <row r="83" spans="1:25" ht="33.75" customHeight="1">
      <c r="A83" s="35">
        <v>66</v>
      </c>
      <c r="B83" s="188"/>
      <c r="C83" s="37" t="s">
        <v>94</v>
      </c>
      <c r="D83" s="37" t="s">
        <v>29</v>
      </c>
      <c r="E83" s="37"/>
      <c r="F83" s="37"/>
      <c r="G83" s="45" t="s">
        <v>32</v>
      </c>
      <c r="H83" s="38" t="s">
        <v>30</v>
      </c>
      <c r="I83" s="130" t="s">
        <v>226</v>
      </c>
      <c r="J83" s="130" t="s">
        <v>226</v>
      </c>
      <c r="K83" s="36"/>
      <c r="L83" s="39" t="s">
        <v>31</v>
      </c>
      <c r="M83" s="39" t="s">
        <v>31</v>
      </c>
      <c r="N83" s="39" t="s">
        <v>31</v>
      </c>
      <c r="O83" s="39" t="s">
        <v>31</v>
      </c>
      <c r="P83" s="39" t="s">
        <v>31</v>
      </c>
      <c r="Q83" s="133" t="s">
        <v>232</v>
      </c>
      <c r="R83" s="37"/>
      <c r="S83" s="332"/>
      <c r="T83" s="333"/>
      <c r="U83" s="333"/>
      <c r="V83" s="333"/>
      <c r="W83" s="333"/>
      <c r="X83" s="333"/>
      <c r="Y83" s="334"/>
    </row>
    <row r="84" spans="1:25" ht="33.75" customHeight="1">
      <c r="A84" s="35">
        <v>67</v>
      </c>
      <c r="B84" s="188"/>
      <c r="C84" s="37" t="s">
        <v>94</v>
      </c>
      <c r="D84" s="37" t="s">
        <v>29</v>
      </c>
      <c r="E84" s="37"/>
      <c r="F84" s="37"/>
      <c r="G84" s="45" t="s">
        <v>32</v>
      </c>
      <c r="H84" s="38" t="s">
        <v>30</v>
      </c>
      <c r="I84" s="130" t="s">
        <v>226</v>
      </c>
      <c r="J84" s="130" t="s">
        <v>226</v>
      </c>
      <c r="K84" s="36"/>
      <c r="L84" s="39" t="s">
        <v>31</v>
      </c>
      <c r="M84" s="39" t="s">
        <v>31</v>
      </c>
      <c r="N84" s="39" t="s">
        <v>31</v>
      </c>
      <c r="O84" s="39" t="s">
        <v>31</v>
      </c>
      <c r="P84" s="39" t="s">
        <v>31</v>
      </c>
      <c r="Q84" s="133" t="s">
        <v>232</v>
      </c>
      <c r="R84" s="37"/>
      <c r="S84" s="332"/>
      <c r="T84" s="333"/>
      <c r="U84" s="333"/>
      <c r="V84" s="333"/>
      <c r="W84" s="333"/>
      <c r="X84" s="333"/>
      <c r="Y84" s="334"/>
    </row>
    <row r="85" spans="1:25" ht="33.75" customHeight="1">
      <c r="A85" s="35">
        <v>68</v>
      </c>
      <c r="B85" s="188"/>
      <c r="C85" s="37" t="s">
        <v>94</v>
      </c>
      <c r="D85" s="37" t="s">
        <v>29</v>
      </c>
      <c r="E85" s="37"/>
      <c r="F85" s="37"/>
      <c r="G85" s="45" t="s">
        <v>32</v>
      </c>
      <c r="H85" s="38" t="s">
        <v>30</v>
      </c>
      <c r="I85" s="130" t="s">
        <v>226</v>
      </c>
      <c r="J85" s="130" t="s">
        <v>226</v>
      </c>
      <c r="K85" s="36"/>
      <c r="L85" s="39" t="s">
        <v>31</v>
      </c>
      <c r="M85" s="39" t="s">
        <v>31</v>
      </c>
      <c r="N85" s="39" t="s">
        <v>31</v>
      </c>
      <c r="O85" s="39" t="s">
        <v>31</v>
      </c>
      <c r="P85" s="39" t="s">
        <v>31</v>
      </c>
      <c r="Q85" s="133" t="s">
        <v>232</v>
      </c>
      <c r="R85" s="37"/>
      <c r="S85" s="332"/>
      <c r="T85" s="333"/>
      <c r="U85" s="333"/>
      <c r="V85" s="333"/>
      <c r="W85" s="333"/>
      <c r="X85" s="333"/>
      <c r="Y85" s="334"/>
    </row>
    <row r="86" spans="1:25" ht="33.75" customHeight="1">
      <c r="A86" s="35">
        <v>69</v>
      </c>
      <c r="B86" s="188"/>
      <c r="C86" s="37" t="s">
        <v>94</v>
      </c>
      <c r="D86" s="37" t="s">
        <v>29</v>
      </c>
      <c r="E86" s="37"/>
      <c r="F86" s="37"/>
      <c r="G86" s="45" t="s">
        <v>32</v>
      </c>
      <c r="H86" s="38" t="s">
        <v>30</v>
      </c>
      <c r="I86" s="130" t="s">
        <v>226</v>
      </c>
      <c r="J86" s="130" t="s">
        <v>226</v>
      </c>
      <c r="K86" s="36"/>
      <c r="L86" s="39" t="s">
        <v>31</v>
      </c>
      <c r="M86" s="39" t="s">
        <v>31</v>
      </c>
      <c r="N86" s="39" t="s">
        <v>31</v>
      </c>
      <c r="O86" s="39" t="s">
        <v>31</v>
      </c>
      <c r="P86" s="39" t="s">
        <v>31</v>
      </c>
      <c r="Q86" s="133" t="s">
        <v>232</v>
      </c>
      <c r="R86" s="37"/>
      <c r="S86" s="332"/>
      <c r="T86" s="333"/>
      <c r="U86" s="333"/>
      <c r="V86" s="333"/>
      <c r="W86" s="333"/>
      <c r="X86" s="333"/>
      <c r="Y86" s="334"/>
    </row>
    <row r="87" spans="1:25" ht="33.75" customHeight="1">
      <c r="A87" s="35">
        <v>70</v>
      </c>
      <c r="B87" s="188"/>
      <c r="C87" s="37" t="s">
        <v>94</v>
      </c>
      <c r="D87" s="37" t="s">
        <v>29</v>
      </c>
      <c r="E87" s="37"/>
      <c r="F87" s="37"/>
      <c r="G87" s="45" t="s">
        <v>32</v>
      </c>
      <c r="H87" s="38" t="s">
        <v>30</v>
      </c>
      <c r="I87" s="130" t="s">
        <v>226</v>
      </c>
      <c r="J87" s="130" t="s">
        <v>226</v>
      </c>
      <c r="K87" s="36"/>
      <c r="L87" s="39" t="s">
        <v>31</v>
      </c>
      <c r="M87" s="39" t="s">
        <v>31</v>
      </c>
      <c r="N87" s="39" t="s">
        <v>31</v>
      </c>
      <c r="O87" s="39" t="s">
        <v>31</v>
      </c>
      <c r="P87" s="39" t="s">
        <v>31</v>
      </c>
      <c r="Q87" s="133" t="s">
        <v>232</v>
      </c>
      <c r="R87" s="37"/>
      <c r="S87" s="332"/>
      <c r="T87" s="333"/>
      <c r="U87" s="333"/>
      <c r="V87" s="333"/>
      <c r="W87" s="333"/>
      <c r="X87" s="333"/>
      <c r="Y87" s="334"/>
    </row>
    <row r="88" spans="1:25" ht="33.75" customHeight="1">
      <c r="A88" s="35">
        <v>71</v>
      </c>
      <c r="B88" s="188"/>
      <c r="C88" s="37" t="s">
        <v>94</v>
      </c>
      <c r="D88" s="37" t="s">
        <v>29</v>
      </c>
      <c r="E88" s="37"/>
      <c r="F88" s="37"/>
      <c r="G88" s="45" t="s">
        <v>32</v>
      </c>
      <c r="H88" s="38" t="s">
        <v>30</v>
      </c>
      <c r="I88" s="130" t="s">
        <v>226</v>
      </c>
      <c r="J88" s="130" t="s">
        <v>226</v>
      </c>
      <c r="K88" s="36"/>
      <c r="L88" s="39" t="s">
        <v>31</v>
      </c>
      <c r="M88" s="39" t="s">
        <v>31</v>
      </c>
      <c r="N88" s="39" t="s">
        <v>31</v>
      </c>
      <c r="O88" s="39" t="s">
        <v>31</v>
      </c>
      <c r="P88" s="39" t="s">
        <v>31</v>
      </c>
      <c r="Q88" s="133" t="s">
        <v>232</v>
      </c>
      <c r="R88" s="37"/>
      <c r="S88" s="332"/>
      <c r="T88" s="333"/>
      <c r="U88" s="333"/>
      <c r="V88" s="333"/>
      <c r="W88" s="333"/>
      <c r="X88" s="333"/>
      <c r="Y88" s="334"/>
    </row>
    <row r="89" spans="1:25" ht="33.75" customHeight="1">
      <c r="A89" s="35">
        <v>72</v>
      </c>
      <c r="B89" s="188"/>
      <c r="C89" s="37" t="s">
        <v>94</v>
      </c>
      <c r="D89" s="37" t="s">
        <v>29</v>
      </c>
      <c r="E89" s="37"/>
      <c r="F89" s="37"/>
      <c r="G89" s="45" t="s">
        <v>32</v>
      </c>
      <c r="H89" s="38" t="s">
        <v>30</v>
      </c>
      <c r="I89" s="130" t="s">
        <v>226</v>
      </c>
      <c r="J89" s="130" t="s">
        <v>226</v>
      </c>
      <c r="K89" s="36"/>
      <c r="L89" s="39" t="s">
        <v>31</v>
      </c>
      <c r="M89" s="39" t="s">
        <v>31</v>
      </c>
      <c r="N89" s="39" t="s">
        <v>31</v>
      </c>
      <c r="O89" s="39" t="s">
        <v>31</v>
      </c>
      <c r="P89" s="39" t="s">
        <v>31</v>
      </c>
      <c r="Q89" s="133" t="s">
        <v>232</v>
      </c>
      <c r="R89" s="37"/>
      <c r="S89" s="332"/>
      <c r="T89" s="333"/>
      <c r="U89" s="333"/>
      <c r="V89" s="333"/>
      <c r="W89" s="333"/>
      <c r="X89" s="333"/>
      <c r="Y89" s="334"/>
    </row>
    <row r="90" spans="1:25" ht="33.75" customHeight="1">
      <c r="A90" s="35">
        <v>73</v>
      </c>
      <c r="B90" s="188"/>
      <c r="C90" s="37" t="s">
        <v>94</v>
      </c>
      <c r="D90" s="37" t="s">
        <v>29</v>
      </c>
      <c r="E90" s="37"/>
      <c r="F90" s="37"/>
      <c r="G90" s="45" t="s">
        <v>32</v>
      </c>
      <c r="H90" s="38" t="s">
        <v>30</v>
      </c>
      <c r="I90" s="130" t="s">
        <v>226</v>
      </c>
      <c r="J90" s="130" t="s">
        <v>226</v>
      </c>
      <c r="K90" s="36"/>
      <c r="L90" s="39" t="s">
        <v>31</v>
      </c>
      <c r="M90" s="39" t="s">
        <v>31</v>
      </c>
      <c r="N90" s="39" t="s">
        <v>31</v>
      </c>
      <c r="O90" s="39" t="s">
        <v>31</v>
      </c>
      <c r="P90" s="39" t="s">
        <v>31</v>
      </c>
      <c r="Q90" s="133" t="s">
        <v>232</v>
      </c>
      <c r="R90" s="37"/>
      <c r="S90" s="332"/>
      <c r="T90" s="333"/>
      <c r="U90" s="333"/>
      <c r="V90" s="333"/>
      <c r="W90" s="333"/>
      <c r="X90" s="333"/>
      <c r="Y90" s="334"/>
    </row>
    <row r="91" spans="1:25" ht="33.75" customHeight="1">
      <c r="A91" s="35">
        <v>74</v>
      </c>
      <c r="B91" s="188"/>
      <c r="C91" s="37" t="s">
        <v>94</v>
      </c>
      <c r="D91" s="37" t="s">
        <v>29</v>
      </c>
      <c r="E91" s="37"/>
      <c r="F91" s="37"/>
      <c r="G91" s="45" t="s">
        <v>32</v>
      </c>
      <c r="H91" s="38" t="s">
        <v>30</v>
      </c>
      <c r="I91" s="130" t="s">
        <v>226</v>
      </c>
      <c r="J91" s="130" t="s">
        <v>226</v>
      </c>
      <c r="K91" s="36"/>
      <c r="L91" s="39" t="s">
        <v>31</v>
      </c>
      <c r="M91" s="39" t="s">
        <v>31</v>
      </c>
      <c r="N91" s="39" t="s">
        <v>31</v>
      </c>
      <c r="O91" s="39" t="s">
        <v>31</v>
      </c>
      <c r="P91" s="39" t="s">
        <v>31</v>
      </c>
      <c r="Q91" s="133" t="s">
        <v>232</v>
      </c>
      <c r="R91" s="37"/>
      <c r="S91" s="332"/>
      <c r="T91" s="333"/>
      <c r="U91" s="333"/>
      <c r="V91" s="333"/>
      <c r="W91" s="333"/>
      <c r="X91" s="333"/>
      <c r="Y91" s="334"/>
    </row>
    <row r="92" spans="1:25" ht="33.75" customHeight="1">
      <c r="A92" s="35">
        <v>75</v>
      </c>
      <c r="B92" s="188"/>
      <c r="C92" s="37" t="s">
        <v>94</v>
      </c>
      <c r="D92" s="37" t="s">
        <v>29</v>
      </c>
      <c r="E92" s="37"/>
      <c r="F92" s="37"/>
      <c r="G92" s="45" t="s">
        <v>32</v>
      </c>
      <c r="H92" s="38" t="s">
        <v>30</v>
      </c>
      <c r="I92" s="130" t="s">
        <v>226</v>
      </c>
      <c r="J92" s="130" t="s">
        <v>226</v>
      </c>
      <c r="K92" s="36"/>
      <c r="L92" s="39" t="s">
        <v>31</v>
      </c>
      <c r="M92" s="39" t="s">
        <v>31</v>
      </c>
      <c r="N92" s="39" t="s">
        <v>31</v>
      </c>
      <c r="O92" s="39" t="s">
        <v>31</v>
      </c>
      <c r="P92" s="39" t="s">
        <v>31</v>
      </c>
      <c r="Q92" s="133" t="s">
        <v>232</v>
      </c>
      <c r="R92" s="37"/>
      <c r="S92" s="332"/>
      <c r="T92" s="333"/>
      <c r="U92" s="333"/>
      <c r="V92" s="333"/>
      <c r="W92" s="333"/>
      <c r="X92" s="333"/>
      <c r="Y92" s="334"/>
    </row>
    <row r="93" spans="1:25" ht="33.75" customHeight="1">
      <c r="A93" s="35">
        <v>76</v>
      </c>
      <c r="B93" s="188"/>
      <c r="C93" s="37" t="s">
        <v>94</v>
      </c>
      <c r="D93" s="37" t="s">
        <v>29</v>
      </c>
      <c r="E93" s="37"/>
      <c r="F93" s="37"/>
      <c r="G93" s="45" t="s">
        <v>32</v>
      </c>
      <c r="H93" s="38" t="s">
        <v>30</v>
      </c>
      <c r="I93" s="130" t="s">
        <v>226</v>
      </c>
      <c r="J93" s="130" t="s">
        <v>226</v>
      </c>
      <c r="K93" s="36"/>
      <c r="L93" s="39" t="s">
        <v>31</v>
      </c>
      <c r="M93" s="39" t="s">
        <v>31</v>
      </c>
      <c r="N93" s="39" t="s">
        <v>31</v>
      </c>
      <c r="O93" s="39" t="s">
        <v>31</v>
      </c>
      <c r="P93" s="39" t="s">
        <v>31</v>
      </c>
      <c r="Q93" s="133" t="s">
        <v>232</v>
      </c>
      <c r="R93" s="37"/>
      <c r="S93" s="332"/>
      <c r="T93" s="333"/>
      <c r="U93" s="333"/>
      <c r="V93" s="333"/>
      <c r="W93" s="333"/>
      <c r="X93" s="333"/>
      <c r="Y93" s="334"/>
    </row>
    <row r="94" spans="1:25" ht="33.75" customHeight="1">
      <c r="A94" s="35">
        <v>77</v>
      </c>
      <c r="B94" s="188"/>
      <c r="C94" s="37" t="s">
        <v>94</v>
      </c>
      <c r="D94" s="37" t="s">
        <v>29</v>
      </c>
      <c r="E94" s="37"/>
      <c r="F94" s="37"/>
      <c r="G94" s="45" t="s">
        <v>32</v>
      </c>
      <c r="H94" s="38" t="s">
        <v>30</v>
      </c>
      <c r="I94" s="130" t="s">
        <v>226</v>
      </c>
      <c r="J94" s="130" t="s">
        <v>226</v>
      </c>
      <c r="K94" s="36"/>
      <c r="L94" s="39" t="s">
        <v>31</v>
      </c>
      <c r="M94" s="39" t="s">
        <v>31</v>
      </c>
      <c r="N94" s="39" t="s">
        <v>31</v>
      </c>
      <c r="O94" s="39" t="s">
        <v>31</v>
      </c>
      <c r="P94" s="39" t="s">
        <v>31</v>
      </c>
      <c r="Q94" s="133" t="s">
        <v>232</v>
      </c>
      <c r="R94" s="37"/>
      <c r="S94" s="332"/>
      <c r="T94" s="333"/>
      <c r="U94" s="333"/>
      <c r="V94" s="333"/>
      <c r="W94" s="333"/>
      <c r="X94" s="333"/>
      <c r="Y94" s="334"/>
    </row>
    <row r="95" spans="1:25" ht="33.75" customHeight="1">
      <c r="A95" s="35">
        <v>78</v>
      </c>
      <c r="B95" s="188"/>
      <c r="C95" s="37" t="s">
        <v>94</v>
      </c>
      <c r="D95" s="37" t="s">
        <v>29</v>
      </c>
      <c r="E95" s="37"/>
      <c r="F95" s="37"/>
      <c r="G95" s="45" t="s">
        <v>32</v>
      </c>
      <c r="H95" s="38" t="s">
        <v>30</v>
      </c>
      <c r="I95" s="130" t="s">
        <v>226</v>
      </c>
      <c r="J95" s="130" t="s">
        <v>226</v>
      </c>
      <c r="K95" s="36"/>
      <c r="L95" s="39" t="s">
        <v>31</v>
      </c>
      <c r="M95" s="39" t="s">
        <v>31</v>
      </c>
      <c r="N95" s="39" t="s">
        <v>31</v>
      </c>
      <c r="O95" s="39" t="s">
        <v>31</v>
      </c>
      <c r="P95" s="39" t="s">
        <v>31</v>
      </c>
      <c r="Q95" s="133" t="s">
        <v>232</v>
      </c>
      <c r="R95" s="37"/>
      <c r="S95" s="332"/>
      <c r="T95" s="333"/>
      <c r="U95" s="333"/>
      <c r="V95" s="333"/>
      <c r="W95" s="333"/>
      <c r="X95" s="333"/>
      <c r="Y95" s="334"/>
    </row>
    <row r="96" spans="1:25" ht="33.75" customHeight="1">
      <c r="A96" s="35">
        <v>79</v>
      </c>
      <c r="B96" s="188"/>
      <c r="C96" s="37" t="s">
        <v>94</v>
      </c>
      <c r="D96" s="37" t="s">
        <v>29</v>
      </c>
      <c r="E96" s="37"/>
      <c r="F96" s="37"/>
      <c r="G96" s="45" t="s">
        <v>32</v>
      </c>
      <c r="H96" s="38" t="s">
        <v>30</v>
      </c>
      <c r="I96" s="130" t="s">
        <v>226</v>
      </c>
      <c r="J96" s="130" t="s">
        <v>226</v>
      </c>
      <c r="K96" s="36"/>
      <c r="L96" s="39" t="s">
        <v>31</v>
      </c>
      <c r="M96" s="39" t="s">
        <v>31</v>
      </c>
      <c r="N96" s="39" t="s">
        <v>31</v>
      </c>
      <c r="O96" s="39" t="s">
        <v>31</v>
      </c>
      <c r="P96" s="39" t="s">
        <v>31</v>
      </c>
      <c r="Q96" s="133" t="s">
        <v>232</v>
      </c>
      <c r="R96" s="37"/>
      <c r="S96" s="332"/>
      <c r="T96" s="333"/>
      <c r="U96" s="333"/>
      <c r="V96" s="333"/>
      <c r="W96" s="333"/>
      <c r="X96" s="333"/>
      <c r="Y96" s="334"/>
    </row>
    <row r="97" spans="1:25" ht="33.75" customHeight="1" thickBot="1">
      <c r="A97" s="40">
        <v>80</v>
      </c>
      <c r="B97" s="189"/>
      <c r="C97" s="42" t="s">
        <v>94</v>
      </c>
      <c r="D97" s="42" t="s">
        <v>29</v>
      </c>
      <c r="E97" s="42"/>
      <c r="F97" s="42"/>
      <c r="G97" s="52" t="s">
        <v>32</v>
      </c>
      <c r="H97" s="43" t="s">
        <v>30</v>
      </c>
      <c r="I97" s="131" t="s">
        <v>226</v>
      </c>
      <c r="J97" s="131" t="s">
        <v>226</v>
      </c>
      <c r="K97" s="41"/>
      <c r="L97" s="44" t="s">
        <v>31</v>
      </c>
      <c r="M97" s="44" t="s">
        <v>31</v>
      </c>
      <c r="N97" s="44" t="s">
        <v>31</v>
      </c>
      <c r="O97" s="44" t="s">
        <v>31</v>
      </c>
      <c r="P97" s="44" t="s">
        <v>31</v>
      </c>
      <c r="Q97" s="135" t="s">
        <v>232</v>
      </c>
      <c r="R97" s="42"/>
      <c r="S97" s="339"/>
      <c r="T97" s="340"/>
      <c r="U97" s="340"/>
      <c r="V97" s="340"/>
      <c r="W97" s="340"/>
      <c r="X97" s="340"/>
      <c r="Y97" s="341"/>
    </row>
  </sheetData>
  <mergeCells count="90">
    <mergeCell ref="S96:Y96"/>
    <mergeCell ref="S97:Y97"/>
    <mergeCell ref="S86:Y86"/>
    <mergeCell ref="S87:Y87"/>
    <mergeCell ref="S88:Y88"/>
    <mergeCell ref="S89:Y89"/>
    <mergeCell ref="S90:Y90"/>
    <mergeCell ref="S91:Y91"/>
    <mergeCell ref="S92:Y92"/>
    <mergeCell ref="S93:Y93"/>
    <mergeCell ref="S94:Y94"/>
    <mergeCell ref="S95:Y95"/>
    <mergeCell ref="S81:Y81"/>
    <mergeCell ref="S82:Y82"/>
    <mergeCell ref="S83:Y83"/>
    <mergeCell ref="S84:Y84"/>
    <mergeCell ref="S85:Y85"/>
    <mergeCell ref="S76:Y76"/>
    <mergeCell ref="S77:Y77"/>
    <mergeCell ref="S78:Y78"/>
    <mergeCell ref="S79:Y79"/>
    <mergeCell ref="S80:Y80"/>
    <mergeCell ref="S71:Y71"/>
    <mergeCell ref="S72:Y72"/>
    <mergeCell ref="S73:Y73"/>
    <mergeCell ref="S74:Y74"/>
    <mergeCell ref="S75:Y75"/>
    <mergeCell ref="S66:Y66"/>
    <mergeCell ref="S67:Y67"/>
    <mergeCell ref="S68:Y68"/>
    <mergeCell ref="S69:Y69"/>
    <mergeCell ref="S70:Y70"/>
    <mergeCell ref="S61:Y61"/>
    <mergeCell ref="S62:Y62"/>
    <mergeCell ref="S63:Y63"/>
    <mergeCell ref="S64:Y64"/>
    <mergeCell ref="S65:Y65"/>
    <mergeCell ref="S56:Y56"/>
    <mergeCell ref="S57:Y57"/>
    <mergeCell ref="S58:Y58"/>
    <mergeCell ref="S59:Y59"/>
    <mergeCell ref="S60:Y60"/>
    <mergeCell ref="S51:Y51"/>
    <mergeCell ref="S52:Y52"/>
    <mergeCell ref="S53:Y53"/>
    <mergeCell ref="S54:Y54"/>
    <mergeCell ref="S55:Y55"/>
    <mergeCell ref="S46:Y46"/>
    <mergeCell ref="S47:Y47"/>
    <mergeCell ref="S48:Y48"/>
    <mergeCell ref="S49:Y49"/>
    <mergeCell ref="S50:Y50"/>
    <mergeCell ref="S41:Y41"/>
    <mergeCell ref="S42:Y42"/>
    <mergeCell ref="S43:Y43"/>
    <mergeCell ref="S44:Y44"/>
    <mergeCell ref="S45:Y45"/>
    <mergeCell ref="S36:Y36"/>
    <mergeCell ref="S37:Y37"/>
    <mergeCell ref="S38:Y38"/>
    <mergeCell ref="S39:Y39"/>
    <mergeCell ref="S40:Y40"/>
    <mergeCell ref="S31:Y31"/>
    <mergeCell ref="S32:Y32"/>
    <mergeCell ref="S33:Y33"/>
    <mergeCell ref="S34:Y34"/>
    <mergeCell ref="S35:Y35"/>
    <mergeCell ref="S26:Y26"/>
    <mergeCell ref="S27:Y27"/>
    <mergeCell ref="S28:Y28"/>
    <mergeCell ref="S29:Y29"/>
    <mergeCell ref="S30:Y30"/>
    <mergeCell ref="S22:Y22"/>
    <mergeCell ref="S23:Y23"/>
    <mergeCell ref="S24:Y24"/>
    <mergeCell ref="S25:Y25"/>
    <mergeCell ref="X1:Y1"/>
    <mergeCell ref="S17:Y17"/>
    <mergeCell ref="S18:Y18"/>
    <mergeCell ref="S19:Y19"/>
    <mergeCell ref="S20:Y20"/>
    <mergeCell ref="S21:Y21"/>
    <mergeCell ref="O6:Q6"/>
    <mergeCell ref="J6:K6"/>
    <mergeCell ref="A8:G9"/>
    <mergeCell ref="A1:L1"/>
    <mergeCell ref="A6:B6"/>
    <mergeCell ref="C6:G6"/>
    <mergeCell ref="H6:I6"/>
    <mergeCell ref="L6:M6"/>
  </mergeCells>
  <phoneticPr fontId="2"/>
  <conditionalFormatting sqref="L18:P97">
    <cfRule type="containsText" dxfId="7" priority="12" operator="containsText" text="無">
      <formula>NOT(ISERROR(SEARCH("無",L18)))</formula>
    </cfRule>
    <cfRule type="containsText" dxfId="6" priority="13" operator="containsText" text="有">
      <formula>NOT(ISERROR(SEARCH("有",L18)))</formula>
    </cfRule>
    <cfRule type="containsText" dxfId="5" priority="14" operator="containsText" text="有">
      <formula>NOT(ISERROR(SEARCH("有",L18)))</formula>
    </cfRule>
  </conditionalFormatting>
  <conditionalFormatting sqref="Q18:Q97">
    <cfRule type="containsText" dxfId="4" priority="10" operator="containsText" text="園外">
      <formula>NOT(ISERROR(SEARCH("園外",Q18)))</formula>
    </cfRule>
    <cfRule type="containsText" dxfId="3" priority="11" operator="containsText" text="園内">
      <formula>NOT(ISERROR(SEARCH("園内",Q18)))</formula>
    </cfRule>
  </conditionalFormatting>
  <conditionalFormatting sqref="T6">
    <cfRule type="expression" dxfId="2" priority="4">
      <formula>$T$6&lt;&gt;""</formula>
    </cfRule>
  </conditionalFormatting>
  <conditionalFormatting sqref="V6">
    <cfRule type="expression" dxfId="1" priority="3">
      <formula>$V$6&lt;&gt;""</formula>
    </cfRule>
  </conditionalFormatting>
  <conditionalFormatting sqref="X6">
    <cfRule type="expression" dxfId="0" priority="2">
      <formula>$X$6&lt;&gt;""</formula>
    </cfRule>
  </conditionalFormatting>
  <dataValidations count="4">
    <dataValidation type="list" allowBlank="1" showInputMessage="1" showErrorMessage="1" sqref="L18:P97" xr:uid="{492116DF-D8AC-4C20-85C8-2135CB1E769E}">
      <formula1>"有・無,有,無"</formula1>
    </dataValidation>
    <dataValidation type="list" allowBlank="1" showInputMessage="1" showErrorMessage="1" sqref="D18:D97" xr:uid="{F7894806-D6E4-41B9-884A-2004367CC539}">
      <formula1>"男・女,男,女"</formula1>
    </dataValidation>
    <dataValidation type="list" allowBlank="1" showInputMessage="1" showErrorMessage="1" sqref="Q18:Q97" xr:uid="{0FD00C7E-F4D6-4B46-8030-B493126BDF3C}">
      <formula1>"フロア内・フロア外,フロア内,フロア外"</formula1>
    </dataValidation>
    <dataValidation type="list" allowBlank="1" showInputMessage="1" showErrorMessage="1" sqref="E18:E97" xr:uid="{A0975BB3-19C6-410D-B20C-5E561A9F28B4}">
      <formula1>"職員,1階,2階,3階,4階,5階,6階,7階,8階,9階,10階,11階,12階,13階,14階,15階"</formula1>
    </dataValidation>
  </dataValidations>
  <pageMargins left="0.7" right="0.7" top="0.75" bottom="0.75" header="0.3" footer="0.3"/>
  <pageSetup paperSize="9" scale="53" fitToHeight="0" orientation="landscape" r:id="rId1"/>
  <headerFooter alignWithMargins="0">
    <oddHeader>&amp;RNo.&amp;P</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EC6F71-D5CF-4683-8E48-0F03E559828E}">
  <sheetPr>
    <tabColor rgb="FFFFC000"/>
  </sheetPr>
  <dimension ref="A1"/>
  <sheetViews>
    <sheetView workbookViewId="0"/>
  </sheetViews>
  <sheetFormatPr defaultRowHeight="18.75"/>
  <sheetData/>
  <sheetProtection algorithmName="SHA-512" hashValue="xw+vxrIZv0lM4EAWIXnsKpXuJ2wGIcfcwm8d5qpiR8vDoByxmGXx3utReFkR4eWt0Gg22Zkedz7AUHEF+LJBxw==" saltValue="0vD/FBNBcHGesig6R92XCA==" spinCount="100000" sheet="1" objects="1" scenarios="1"/>
  <phoneticPr fontId="2"/>
  <pageMargins left="0.7" right="0.7" top="0.75" bottom="0.75" header="0.3" footer="0.3"/>
  <pageSetup paperSize="9" orientation="portrait"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9C7408-3A80-4C48-B153-D5BC2BC6CA2B}">
  <dimension ref="A1:S62"/>
  <sheetViews>
    <sheetView workbookViewId="0">
      <pane xSplit="2" ySplit="1" topLeftCell="C2" activePane="bottomRight" state="frozen"/>
      <selection pane="topRight" activeCell="C1" sqref="C1"/>
      <selection pane="bottomLeft" activeCell="A2" sqref="A2"/>
      <selection pane="bottomRight" activeCell="B2" sqref="B2"/>
    </sheetView>
  </sheetViews>
  <sheetFormatPr defaultRowHeight="18.75"/>
  <cols>
    <col min="2" max="2" width="9" style="46"/>
    <col min="3" max="3" width="9.375" bestFit="1" customWidth="1"/>
  </cols>
  <sheetData>
    <row r="1" spans="1:19">
      <c r="A1" t="s">
        <v>33</v>
      </c>
      <c r="B1" s="46" t="s">
        <v>3</v>
      </c>
      <c r="C1" t="str">
        <f>IF('(2)施設情報'!$C$8="","",'(2)施設情報'!$C$8)</f>
        <v/>
      </c>
      <c r="D1" t="str">
        <f>IF('(2)施設情報'!$C$9="","",'(2)施設情報'!$C$9)</f>
        <v/>
      </c>
      <c r="E1" t="str">
        <f>IF('(2)施設情報'!$C$10="","",'(2)施設情報'!$C$10)</f>
        <v/>
      </c>
      <c r="F1" t="str">
        <f>IF('(2)施設情報'!$C$11="","",'(2)施設情報'!$C$11)</f>
        <v/>
      </c>
      <c r="G1" t="str">
        <f>IF('(2)施設情報'!$C$12="","",'(2)施設情報'!$C$12)</f>
        <v/>
      </c>
      <c r="H1" t="str">
        <f>IF('(2)施設情報'!$C$13="","",'(2)施設情報'!$C$13)</f>
        <v/>
      </c>
      <c r="I1" t="str">
        <f>IF('(2)施設情報'!$C$14="","",'(2)施設情報'!$C$14)</f>
        <v/>
      </c>
      <c r="J1" t="str">
        <f>IF('(2)施設情報'!$C$15="","",'(2)施設情報'!$C$15)</f>
        <v/>
      </c>
      <c r="K1" t="str">
        <f>IF('(2)施設情報'!$C$16="","",'(2)施設情報'!$C$16)</f>
        <v/>
      </c>
      <c r="L1" t="str">
        <f>IF('(2)施設情報'!$C$17="","",'(2)施設情報'!$C$17)</f>
        <v/>
      </c>
      <c r="M1" t="str">
        <f>IF('(2)施設情報'!$C$18="","",'(2)施設情報'!$C$18)</f>
        <v/>
      </c>
      <c r="N1" t="str">
        <f>IF('(2)施設情報'!$C$19="","",'(2)施設情報'!$C$19)</f>
        <v/>
      </c>
      <c r="O1" t="str">
        <f>IF('(2)施設情報'!$C$20="","",'(2)施設情報'!$C$20)</f>
        <v/>
      </c>
      <c r="P1" t="str">
        <f>IF('(2)施設情報'!$C$21="","",'(2)施設情報'!$C$21)</f>
        <v/>
      </c>
      <c r="Q1" t="str">
        <f>IF('(2)施設情報'!$C$22="","",'(2)施設情報'!$C$22)</f>
        <v/>
      </c>
      <c r="R1" t="str">
        <f>IF('(2)施設情報'!$C$23="","",'(2)施設情報'!$C$23)</f>
        <v/>
      </c>
      <c r="S1" s="65" t="s">
        <v>96</v>
      </c>
    </row>
    <row r="2" spans="1:19">
      <c r="A2" t="s">
        <v>34</v>
      </c>
      <c r="B2" s="46">
        <f>MIN('(3)調査表'!G18:G97)</f>
        <v>0</v>
      </c>
      <c r="C2" s="67">
        <f>COUNTIFS('(3)調査表'!$G:$G,$B2,'(3)調査表'!$F:$F,集計!C$1)</f>
        <v>0</v>
      </c>
      <c r="D2" s="67">
        <f>COUNTIFS('(3)調査表'!$G:$G,$B2,'(3)調査表'!$F:$F,集計!D$1)</f>
        <v>0</v>
      </c>
      <c r="E2" s="67">
        <f>COUNTIFS('(3)調査表'!$G:$G,$B2,'(3)調査表'!$F:$F,集計!E$1)</f>
        <v>0</v>
      </c>
      <c r="F2" s="67">
        <f>COUNTIFS('(3)調査表'!$G:$G,$B2,'(3)調査表'!$F:$F,集計!F$1)</f>
        <v>0</v>
      </c>
      <c r="G2" s="67">
        <f>COUNTIFS('(3)調査表'!$G:$G,$B2,'(3)調査表'!$F:$F,集計!G$1)</f>
        <v>0</v>
      </c>
      <c r="H2" s="67">
        <f>COUNTIFS('(3)調査表'!$G:$G,$B2,'(3)調査表'!$F:$F,集計!H$1)</f>
        <v>0</v>
      </c>
      <c r="I2" s="67">
        <f>COUNTIFS('(3)調査表'!$G:$G,$B2,'(3)調査表'!$F:$F,集計!I$1)</f>
        <v>0</v>
      </c>
      <c r="J2" s="67">
        <f>COUNTIFS('(3)調査表'!$G:$G,$B2,'(3)調査表'!$F:$F,集計!J$1)</f>
        <v>0</v>
      </c>
      <c r="K2" s="67">
        <f>COUNTIFS('(3)調査表'!$G:$G,$B2,'(3)調査表'!$F:$F,集計!K$1)</f>
        <v>0</v>
      </c>
      <c r="L2" s="67">
        <f>COUNTIFS('(3)調査表'!$G:$G,$B2,'(3)調査表'!$F:$F,集計!L$1)</f>
        <v>0</v>
      </c>
      <c r="M2" s="67">
        <f>COUNTIFS('(3)調査表'!$G:$G,$B2,'(3)調査表'!$F:$F,集計!M$1)</f>
        <v>0</v>
      </c>
      <c r="N2" s="67">
        <f>COUNTIFS('(3)調査表'!$G:$G,$B2,'(3)調査表'!$F:$F,集計!N$1)</f>
        <v>0</v>
      </c>
      <c r="O2" s="67">
        <f>COUNTIFS('(3)調査表'!$G:$G,$B2,'(3)調査表'!$F:$F,集計!O$1)</f>
        <v>0</v>
      </c>
      <c r="P2" s="67">
        <f>COUNTIFS('(3)調査表'!$G:$G,$B2,'(3)調査表'!$F:$F,集計!P$1)</f>
        <v>0</v>
      </c>
      <c r="Q2" s="67">
        <f>COUNTIFS('(3)調査表'!$G:$G,$B2,'(3)調査表'!$F:$F,集計!Q$1)</f>
        <v>0</v>
      </c>
      <c r="R2" s="67">
        <f>COUNTIFS('(3)調査表'!$G:$G,$B2,'(3)調査表'!$F:$F,集計!R$1)</f>
        <v>0</v>
      </c>
      <c r="S2">
        <f>SUM(C2:R2)</f>
        <v>0</v>
      </c>
    </row>
    <row r="3" spans="1:19">
      <c r="A3" t="s">
        <v>35</v>
      </c>
      <c r="B3" s="46">
        <f>B2+1</f>
        <v>1</v>
      </c>
      <c r="C3" s="67">
        <f>COUNTIFS('(3)調査表'!$G:$G,$B3,'(3)調査表'!$F:$F,集計!C$1)</f>
        <v>0</v>
      </c>
      <c r="D3" s="67">
        <f>COUNTIFS('(3)調査表'!$G:$G,$B3,'(3)調査表'!$F:$F,集計!D$1)</f>
        <v>0</v>
      </c>
      <c r="E3" s="67">
        <f>COUNTIFS('(3)調査表'!$G:$G,$B3,'(3)調査表'!$F:$F,集計!E$1)</f>
        <v>0</v>
      </c>
      <c r="F3" s="67">
        <f>COUNTIFS('(3)調査表'!$G:$G,$B3,'(3)調査表'!$F:$F,集計!F$1)</f>
        <v>0</v>
      </c>
      <c r="G3" s="67">
        <f>COUNTIFS('(3)調査表'!$G:$G,$B3,'(3)調査表'!$F:$F,集計!G$1)</f>
        <v>0</v>
      </c>
      <c r="H3" s="67">
        <f>COUNTIFS('(3)調査表'!$G:$G,$B3,'(3)調査表'!$F:$F,集計!H$1)</f>
        <v>0</v>
      </c>
      <c r="I3" s="67">
        <f>COUNTIFS('(3)調査表'!$G:$G,$B3,'(3)調査表'!$F:$F,集計!I$1)</f>
        <v>0</v>
      </c>
      <c r="J3" s="67">
        <f>COUNTIFS('(3)調査表'!$G:$G,$B3,'(3)調査表'!$F:$F,集計!J$1)</f>
        <v>0</v>
      </c>
      <c r="K3" s="67">
        <f>COUNTIFS('(3)調査表'!$G:$G,$B3,'(3)調査表'!$F:$F,集計!K$1)</f>
        <v>0</v>
      </c>
      <c r="L3" s="67">
        <f>COUNTIFS('(3)調査表'!$G:$G,$B3,'(3)調査表'!$F:$F,集計!L$1)</f>
        <v>0</v>
      </c>
      <c r="M3" s="67">
        <f>COUNTIFS('(3)調査表'!$G:$G,$B3,'(3)調査表'!$F:$F,集計!M$1)</f>
        <v>0</v>
      </c>
      <c r="N3" s="67">
        <f>COUNTIFS('(3)調査表'!$G:$G,$B3,'(3)調査表'!$F:$F,集計!N$1)</f>
        <v>0</v>
      </c>
      <c r="O3" s="67">
        <f>COUNTIFS('(3)調査表'!$G:$G,$B3,'(3)調査表'!$F:$F,集計!O$1)</f>
        <v>0</v>
      </c>
      <c r="P3" s="67">
        <f>COUNTIFS('(3)調査表'!$G:$G,$B3,'(3)調査表'!$F:$F,集計!P$1)</f>
        <v>0</v>
      </c>
      <c r="Q3" s="67">
        <f>COUNTIFS('(3)調査表'!$G:$G,$B3,'(3)調査表'!$F:$F,集計!Q$1)</f>
        <v>0</v>
      </c>
      <c r="R3" s="67">
        <f>COUNTIFS('(3)調査表'!$G:$G,$B3,'(3)調査表'!$F:$F,集計!R$1)</f>
        <v>0</v>
      </c>
      <c r="S3">
        <f t="shared" ref="S3:S62" si="0">SUM(C3:R3)</f>
        <v>0</v>
      </c>
    </row>
    <row r="4" spans="1:19">
      <c r="A4" t="s">
        <v>36</v>
      </c>
      <c r="B4" s="46">
        <f>B2+2</f>
        <v>2</v>
      </c>
      <c r="C4" s="67">
        <f>COUNTIFS('(3)調査表'!$G:$G,$B4,'(3)調査表'!$F:$F,集計!C$1)</f>
        <v>0</v>
      </c>
      <c r="D4" s="67">
        <f>COUNTIFS('(3)調査表'!$G:$G,$B4,'(3)調査表'!$F:$F,集計!D$1)</f>
        <v>0</v>
      </c>
      <c r="E4" s="67">
        <f>COUNTIFS('(3)調査表'!$G:$G,$B4,'(3)調査表'!$F:$F,集計!E$1)</f>
        <v>0</v>
      </c>
      <c r="F4" s="67">
        <f>COUNTIFS('(3)調査表'!$G:$G,$B4,'(3)調査表'!$F:$F,集計!F$1)</f>
        <v>0</v>
      </c>
      <c r="G4" s="67">
        <f>COUNTIFS('(3)調査表'!$G:$G,$B4,'(3)調査表'!$F:$F,集計!G$1)</f>
        <v>0</v>
      </c>
      <c r="H4" s="67">
        <f>COUNTIFS('(3)調査表'!$G:$G,$B4,'(3)調査表'!$F:$F,集計!H$1)</f>
        <v>0</v>
      </c>
      <c r="I4" s="67">
        <f>COUNTIFS('(3)調査表'!$G:$G,$B4,'(3)調査表'!$F:$F,集計!I$1)</f>
        <v>0</v>
      </c>
      <c r="J4" s="67">
        <f>COUNTIFS('(3)調査表'!$G:$G,$B4,'(3)調査表'!$F:$F,集計!J$1)</f>
        <v>0</v>
      </c>
      <c r="K4" s="67">
        <f>COUNTIFS('(3)調査表'!$G:$G,$B4,'(3)調査表'!$F:$F,集計!K$1)</f>
        <v>0</v>
      </c>
      <c r="L4" s="67">
        <f>COUNTIFS('(3)調査表'!$G:$G,$B4,'(3)調査表'!$F:$F,集計!L$1)</f>
        <v>0</v>
      </c>
      <c r="M4" s="67">
        <f>COUNTIFS('(3)調査表'!$G:$G,$B4,'(3)調査表'!$F:$F,集計!M$1)</f>
        <v>0</v>
      </c>
      <c r="N4" s="67">
        <f>COUNTIFS('(3)調査表'!$G:$G,$B4,'(3)調査表'!$F:$F,集計!N$1)</f>
        <v>0</v>
      </c>
      <c r="O4" s="67">
        <f>COUNTIFS('(3)調査表'!$G:$G,$B4,'(3)調査表'!$F:$F,集計!O$1)</f>
        <v>0</v>
      </c>
      <c r="P4" s="67">
        <f>COUNTIFS('(3)調査表'!$G:$G,$B4,'(3)調査表'!$F:$F,集計!P$1)</f>
        <v>0</v>
      </c>
      <c r="Q4" s="67">
        <f>COUNTIFS('(3)調査表'!$G:$G,$B4,'(3)調査表'!$F:$F,集計!Q$1)</f>
        <v>0</v>
      </c>
      <c r="R4" s="67">
        <f>COUNTIFS('(3)調査表'!$G:$G,$B4,'(3)調査表'!$F:$F,集計!R$1)</f>
        <v>0</v>
      </c>
      <c r="S4">
        <f t="shared" si="0"/>
        <v>0</v>
      </c>
    </row>
    <row r="5" spans="1:19">
      <c r="A5" t="s">
        <v>37</v>
      </c>
      <c r="B5" s="46">
        <f>B2+3</f>
        <v>3</v>
      </c>
      <c r="C5" s="67">
        <f>COUNTIFS('(3)調査表'!$G:$G,$B5,'(3)調査表'!$F:$F,集計!C$1)</f>
        <v>0</v>
      </c>
      <c r="D5" s="67">
        <f>COUNTIFS('(3)調査表'!$G:$G,$B5,'(3)調査表'!$F:$F,集計!D$1)</f>
        <v>0</v>
      </c>
      <c r="E5" s="67">
        <f>COUNTIFS('(3)調査表'!$G:$G,$B5,'(3)調査表'!$F:$F,集計!E$1)</f>
        <v>0</v>
      </c>
      <c r="F5" s="67">
        <f>COUNTIFS('(3)調査表'!$G:$G,$B5,'(3)調査表'!$F:$F,集計!F$1)</f>
        <v>0</v>
      </c>
      <c r="G5" s="67">
        <f>COUNTIFS('(3)調査表'!$G:$G,$B5,'(3)調査表'!$F:$F,集計!G$1)</f>
        <v>0</v>
      </c>
      <c r="H5" s="67">
        <f>COUNTIFS('(3)調査表'!$G:$G,$B5,'(3)調査表'!$F:$F,集計!H$1)</f>
        <v>0</v>
      </c>
      <c r="I5" s="67">
        <f>COUNTIFS('(3)調査表'!$G:$G,$B5,'(3)調査表'!$F:$F,集計!I$1)</f>
        <v>0</v>
      </c>
      <c r="J5" s="67">
        <f>COUNTIFS('(3)調査表'!$G:$G,$B5,'(3)調査表'!$F:$F,集計!J$1)</f>
        <v>0</v>
      </c>
      <c r="K5" s="67">
        <f>COUNTIFS('(3)調査表'!$G:$G,$B5,'(3)調査表'!$F:$F,集計!K$1)</f>
        <v>0</v>
      </c>
      <c r="L5" s="67">
        <f>COUNTIFS('(3)調査表'!$G:$G,$B5,'(3)調査表'!$F:$F,集計!L$1)</f>
        <v>0</v>
      </c>
      <c r="M5" s="67">
        <f>COUNTIFS('(3)調査表'!$G:$G,$B5,'(3)調査表'!$F:$F,集計!M$1)</f>
        <v>0</v>
      </c>
      <c r="N5" s="67">
        <f>COUNTIFS('(3)調査表'!$G:$G,$B5,'(3)調査表'!$F:$F,集計!N$1)</f>
        <v>0</v>
      </c>
      <c r="O5" s="67">
        <f>COUNTIFS('(3)調査表'!$G:$G,$B5,'(3)調査表'!$F:$F,集計!O$1)</f>
        <v>0</v>
      </c>
      <c r="P5" s="67">
        <f>COUNTIFS('(3)調査表'!$G:$G,$B5,'(3)調査表'!$F:$F,集計!P$1)</f>
        <v>0</v>
      </c>
      <c r="Q5" s="67">
        <f>COUNTIFS('(3)調査表'!$G:$G,$B5,'(3)調査表'!$F:$F,集計!Q$1)</f>
        <v>0</v>
      </c>
      <c r="R5" s="67">
        <f>COUNTIFS('(3)調査表'!$G:$G,$B5,'(3)調査表'!$F:$F,集計!R$1)</f>
        <v>0</v>
      </c>
      <c r="S5">
        <f t="shared" si="0"/>
        <v>0</v>
      </c>
    </row>
    <row r="6" spans="1:19">
      <c r="A6" t="s">
        <v>38</v>
      </c>
      <c r="B6" s="46">
        <f>B2+4</f>
        <v>4</v>
      </c>
      <c r="C6" s="67">
        <f>COUNTIFS('(3)調査表'!$G:$G,$B6,'(3)調査表'!$F:$F,集計!C$1)</f>
        <v>0</v>
      </c>
      <c r="D6" s="67">
        <f>COUNTIFS('(3)調査表'!$G:$G,$B6,'(3)調査表'!$F:$F,集計!D$1)</f>
        <v>0</v>
      </c>
      <c r="E6" s="67">
        <f>COUNTIFS('(3)調査表'!$G:$G,$B6,'(3)調査表'!$F:$F,集計!E$1)</f>
        <v>0</v>
      </c>
      <c r="F6" s="67">
        <f>COUNTIFS('(3)調査表'!$G:$G,$B6,'(3)調査表'!$F:$F,集計!F$1)</f>
        <v>0</v>
      </c>
      <c r="G6" s="67">
        <f>COUNTIFS('(3)調査表'!$G:$G,$B6,'(3)調査表'!$F:$F,集計!G$1)</f>
        <v>0</v>
      </c>
      <c r="H6" s="67">
        <f>COUNTIFS('(3)調査表'!$G:$G,$B6,'(3)調査表'!$F:$F,集計!H$1)</f>
        <v>0</v>
      </c>
      <c r="I6" s="67">
        <f>COUNTIFS('(3)調査表'!$G:$G,$B6,'(3)調査表'!$F:$F,集計!I$1)</f>
        <v>0</v>
      </c>
      <c r="J6" s="67">
        <f>COUNTIFS('(3)調査表'!$G:$G,$B6,'(3)調査表'!$F:$F,集計!J$1)</f>
        <v>0</v>
      </c>
      <c r="K6" s="67">
        <f>COUNTIFS('(3)調査表'!$G:$G,$B6,'(3)調査表'!$F:$F,集計!K$1)</f>
        <v>0</v>
      </c>
      <c r="L6" s="67">
        <f>COUNTIFS('(3)調査表'!$G:$G,$B6,'(3)調査表'!$F:$F,集計!L$1)</f>
        <v>0</v>
      </c>
      <c r="M6" s="67">
        <f>COUNTIFS('(3)調査表'!$G:$G,$B6,'(3)調査表'!$F:$F,集計!M$1)</f>
        <v>0</v>
      </c>
      <c r="N6" s="67">
        <f>COUNTIFS('(3)調査表'!$G:$G,$B6,'(3)調査表'!$F:$F,集計!N$1)</f>
        <v>0</v>
      </c>
      <c r="O6" s="67">
        <f>COUNTIFS('(3)調査表'!$G:$G,$B6,'(3)調査表'!$F:$F,集計!O$1)</f>
        <v>0</v>
      </c>
      <c r="P6" s="67">
        <f>COUNTIFS('(3)調査表'!$G:$G,$B6,'(3)調査表'!$F:$F,集計!P$1)</f>
        <v>0</v>
      </c>
      <c r="Q6" s="67">
        <f>COUNTIFS('(3)調査表'!$G:$G,$B6,'(3)調査表'!$F:$F,集計!Q$1)</f>
        <v>0</v>
      </c>
      <c r="R6" s="67">
        <f>COUNTIFS('(3)調査表'!$G:$G,$B6,'(3)調査表'!$F:$F,集計!R$1)</f>
        <v>0</v>
      </c>
      <c r="S6">
        <f t="shared" si="0"/>
        <v>0</v>
      </c>
    </row>
    <row r="7" spans="1:19">
      <c r="A7" t="s">
        <v>39</v>
      </c>
      <c r="B7" s="46">
        <f>B2+5</f>
        <v>5</v>
      </c>
      <c r="C7" s="67">
        <f>COUNTIFS('(3)調査表'!$G:$G,$B7,'(3)調査表'!$F:$F,集計!C$1)</f>
        <v>0</v>
      </c>
      <c r="D7" s="67">
        <f>COUNTIFS('(3)調査表'!$G:$G,$B7,'(3)調査表'!$F:$F,集計!D$1)</f>
        <v>0</v>
      </c>
      <c r="E7" s="67">
        <f>COUNTIFS('(3)調査表'!$G:$G,$B7,'(3)調査表'!$F:$F,集計!E$1)</f>
        <v>0</v>
      </c>
      <c r="F7" s="67">
        <f>COUNTIFS('(3)調査表'!$G:$G,$B7,'(3)調査表'!$F:$F,集計!F$1)</f>
        <v>0</v>
      </c>
      <c r="G7" s="67">
        <f>COUNTIFS('(3)調査表'!$G:$G,$B7,'(3)調査表'!$F:$F,集計!G$1)</f>
        <v>0</v>
      </c>
      <c r="H7" s="67">
        <f>COUNTIFS('(3)調査表'!$G:$G,$B7,'(3)調査表'!$F:$F,集計!H$1)</f>
        <v>0</v>
      </c>
      <c r="I7" s="67">
        <f>COUNTIFS('(3)調査表'!$G:$G,$B7,'(3)調査表'!$F:$F,集計!I$1)</f>
        <v>0</v>
      </c>
      <c r="J7" s="67">
        <f>COUNTIFS('(3)調査表'!$G:$G,$B7,'(3)調査表'!$F:$F,集計!J$1)</f>
        <v>0</v>
      </c>
      <c r="K7" s="67">
        <f>COUNTIFS('(3)調査表'!$G:$G,$B7,'(3)調査表'!$F:$F,集計!K$1)</f>
        <v>0</v>
      </c>
      <c r="L7" s="67">
        <f>COUNTIFS('(3)調査表'!$G:$G,$B7,'(3)調査表'!$F:$F,集計!L$1)</f>
        <v>0</v>
      </c>
      <c r="M7" s="67">
        <f>COUNTIFS('(3)調査表'!$G:$G,$B7,'(3)調査表'!$F:$F,集計!M$1)</f>
        <v>0</v>
      </c>
      <c r="N7" s="67">
        <f>COUNTIFS('(3)調査表'!$G:$G,$B7,'(3)調査表'!$F:$F,集計!N$1)</f>
        <v>0</v>
      </c>
      <c r="O7" s="67">
        <f>COUNTIFS('(3)調査表'!$G:$G,$B7,'(3)調査表'!$F:$F,集計!O$1)</f>
        <v>0</v>
      </c>
      <c r="P7" s="67">
        <f>COUNTIFS('(3)調査表'!$G:$G,$B7,'(3)調査表'!$F:$F,集計!P$1)</f>
        <v>0</v>
      </c>
      <c r="Q7" s="67">
        <f>COUNTIFS('(3)調査表'!$G:$G,$B7,'(3)調査表'!$F:$F,集計!Q$1)</f>
        <v>0</v>
      </c>
      <c r="R7" s="67">
        <f>COUNTIFS('(3)調査表'!$G:$G,$B7,'(3)調査表'!$F:$F,集計!R$1)</f>
        <v>0</v>
      </c>
      <c r="S7">
        <f t="shared" si="0"/>
        <v>0</v>
      </c>
    </row>
    <row r="8" spans="1:19">
      <c r="A8" t="s">
        <v>40</v>
      </c>
      <c r="B8" s="46">
        <f>B2+6</f>
        <v>6</v>
      </c>
      <c r="C8" s="67">
        <f>COUNTIFS('(3)調査表'!$G:$G,$B8,'(3)調査表'!$F:$F,集計!C$1)</f>
        <v>0</v>
      </c>
      <c r="D8" s="67">
        <f>COUNTIFS('(3)調査表'!$G:$G,$B8,'(3)調査表'!$F:$F,集計!D$1)</f>
        <v>0</v>
      </c>
      <c r="E8" s="67">
        <f>COUNTIFS('(3)調査表'!$G:$G,$B8,'(3)調査表'!$F:$F,集計!E$1)</f>
        <v>0</v>
      </c>
      <c r="F8" s="67">
        <f>COUNTIFS('(3)調査表'!$G:$G,$B8,'(3)調査表'!$F:$F,集計!F$1)</f>
        <v>0</v>
      </c>
      <c r="G8" s="67">
        <f>COUNTIFS('(3)調査表'!$G:$G,$B8,'(3)調査表'!$F:$F,集計!G$1)</f>
        <v>0</v>
      </c>
      <c r="H8" s="67">
        <f>COUNTIFS('(3)調査表'!$G:$G,$B8,'(3)調査表'!$F:$F,集計!H$1)</f>
        <v>0</v>
      </c>
      <c r="I8" s="67">
        <f>COUNTIFS('(3)調査表'!$G:$G,$B8,'(3)調査表'!$F:$F,集計!I$1)</f>
        <v>0</v>
      </c>
      <c r="J8" s="67">
        <f>COUNTIFS('(3)調査表'!$G:$G,$B8,'(3)調査表'!$F:$F,集計!J$1)</f>
        <v>0</v>
      </c>
      <c r="K8" s="67">
        <f>COUNTIFS('(3)調査表'!$G:$G,$B8,'(3)調査表'!$F:$F,集計!K$1)</f>
        <v>0</v>
      </c>
      <c r="L8" s="67">
        <f>COUNTIFS('(3)調査表'!$G:$G,$B8,'(3)調査表'!$F:$F,集計!L$1)</f>
        <v>0</v>
      </c>
      <c r="M8" s="67">
        <f>COUNTIFS('(3)調査表'!$G:$G,$B8,'(3)調査表'!$F:$F,集計!M$1)</f>
        <v>0</v>
      </c>
      <c r="N8" s="67">
        <f>COUNTIFS('(3)調査表'!$G:$G,$B8,'(3)調査表'!$F:$F,集計!N$1)</f>
        <v>0</v>
      </c>
      <c r="O8" s="67">
        <f>COUNTIFS('(3)調査表'!$G:$G,$B8,'(3)調査表'!$F:$F,集計!O$1)</f>
        <v>0</v>
      </c>
      <c r="P8" s="67">
        <f>COUNTIFS('(3)調査表'!$G:$G,$B8,'(3)調査表'!$F:$F,集計!P$1)</f>
        <v>0</v>
      </c>
      <c r="Q8" s="67">
        <f>COUNTIFS('(3)調査表'!$G:$G,$B8,'(3)調査表'!$F:$F,集計!Q$1)</f>
        <v>0</v>
      </c>
      <c r="R8" s="67">
        <f>COUNTIFS('(3)調査表'!$G:$G,$B8,'(3)調査表'!$F:$F,集計!R$1)</f>
        <v>0</v>
      </c>
      <c r="S8">
        <f t="shared" si="0"/>
        <v>0</v>
      </c>
    </row>
    <row r="9" spans="1:19">
      <c r="A9" t="s">
        <v>41</v>
      </c>
      <c r="B9" s="46">
        <f>B2+7</f>
        <v>7</v>
      </c>
      <c r="C9" s="67">
        <f>COUNTIFS('(3)調査表'!$G:$G,$B9,'(3)調査表'!$F:$F,集計!C$1)</f>
        <v>0</v>
      </c>
      <c r="D9" s="67">
        <f>COUNTIFS('(3)調査表'!$G:$G,$B9,'(3)調査表'!$F:$F,集計!D$1)</f>
        <v>0</v>
      </c>
      <c r="E9" s="67">
        <f>COUNTIFS('(3)調査表'!$G:$G,$B9,'(3)調査表'!$F:$F,集計!E$1)</f>
        <v>0</v>
      </c>
      <c r="F9" s="67">
        <f>COUNTIFS('(3)調査表'!$G:$G,$B9,'(3)調査表'!$F:$F,集計!F$1)</f>
        <v>0</v>
      </c>
      <c r="G9" s="67">
        <f>COUNTIFS('(3)調査表'!$G:$G,$B9,'(3)調査表'!$F:$F,集計!G$1)</f>
        <v>0</v>
      </c>
      <c r="H9" s="67">
        <f>COUNTIFS('(3)調査表'!$G:$G,$B9,'(3)調査表'!$F:$F,集計!H$1)</f>
        <v>0</v>
      </c>
      <c r="I9" s="67">
        <f>COUNTIFS('(3)調査表'!$G:$G,$B9,'(3)調査表'!$F:$F,集計!I$1)</f>
        <v>0</v>
      </c>
      <c r="J9" s="67">
        <f>COUNTIFS('(3)調査表'!$G:$G,$B9,'(3)調査表'!$F:$F,集計!J$1)</f>
        <v>0</v>
      </c>
      <c r="K9" s="67">
        <f>COUNTIFS('(3)調査表'!$G:$G,$B9,'(3)調査表'!$F:$F,集計!K$1)</f>
        <v>0</v>
      </c>
      <c r="L9" s="67">
        <f>COUNTIFS('(3)調査表'!$G:$G,$B9,'(3)調査表'!$F:$F,集計!L$1)</f>
        <v>0</v>
      </c>
      <c r="M9" s="67">
        <f>COUNTIFS('(3)調査表'!$G:$G,$B9,'(3)調査表'!$F:$F,集計!M$1)</f>
        <v>0</v>
      </c>
      <c r="N9" s="67">
        <f>COUNTIFS('(3)調査表'!$G:$G,$B9,'(3)調査表'!$F:$F,集計!N$1)</f>
        <v>0</v>
      </c>
      <c r="O9" s="67">
        <f>COUNTIFS('(3)調査表'!$G:$G,$B9,'(3)調査表'!$F:$F,集計!O$1)</f>
        <v>0</v>
      </c>
      <c r="P9" s="67">
        <f>COUNTIFS('(3)調査表'!$G:$G,$B9,'(3)調査表'!$F:$F,集計!P$1)</f>
        <v>0</v>
      </c>
      <c r="Q9" s="67">
        <f>COUNTIFS('(3)調査表'!$G:$G,$B9,'(3)調査表'!$F:$F,集計!Q$1)</f>
        <v>0</v>
      </c>
      <c r="R9" s="67">
        <f>COUNTIFS('(3)調査表'!$G:$G,$B9,'(3)調査表'!$F:$F,集計!R$1)</f>
        <v>0</v>
      </c>
      <c r="S9">
        <f t="shared" si="0"/>
        <v>0</v>
      </c>
    </row>
    <row r="10" spans="1:19">
      <c r="A10" t="s">
        <v>42</v>
      </c>
      <c r="B10" s="46">
        <f>B2+8</f>
        <v>8</v>
      </c>
      <c r="C10" s="67">
        <f>COUNTIFS('(3)調査表'!$G:$G,$B10,'(3)調査表'!$F:$F,集計!C$1)</f>
        <v>0</v>
      </c>
      <c r="D10" s="67">
        <f>COUNTIFS('(3)調査表'!$G:$G,$B10,'(3)調査表'!$F:$F,集計!D$1)</f>
        <v>0</v>
      </c>
      <c r="E10" s="67">
        <f>COUNTIFS('(3)調査表'!$G:$G,$B10,'(3)調査表'!$F:$F,集計!E$1)</f>
        <v>0</v>
      </c>
      <c r="F10" s="67">
        <f>COUNTIFS('(3)調査表'!$G:$G,$B10,'(3)調査表'!$F:$F,集計!F$1)</f>
        <v>0</v>
      </c>
      <c r="G10" s="67">
        <f>COUNTIFS('(3)調査表'!$G:$G,$B10,'(3)調査表'!$F:$F,集計!G$1)</f>
        <v>0</v>
      </c>
      <c r="H10" s="67">
        <f>COUNTIFS('(3)調査表'!$G:$G,$B10,'(3)調査表'!$F:$F,集計!H$1)</f>
        <v>0</v>
      </c>
      <c r="I10" s="67">
        <f>COUNTIFS('(3)調査表'!$G:$G,$B10,'(3)調査表'!$F:$F,集計!I$1)</f>
        <v>0</v>
      </c>
      <c r="J10" s="67">
        <f>COUNTIFS('(3)調査表'!$G:$G,$B10,'(3)調査表'!$F:$F,集計!J$1)</f>
        <v>0</v>
      </c>
      <c r="K10" s="67">
        <f>COUNTIFS('(3)調査表'!$G:$G,$B10,'(3)調査表'!$F:$F,集計!K$1)</f>
        <v>0</v>
      </c>
      <c r="L10" s="67">
        <f>COUNTIFS('(3)調査表'!$G:$G,$B10,'(3)調査表'!$F:$F,集計!L$1)</f>
        <v>0</v>
      </c>
      <c r="M10" s="67">
        <f>COUNTIFS('(3)調査表'!$G:$G,$B10,'(3)調査表'!$F:$F,集計!M$1)</f>
        <v>0</v>
      </c>
      <c r="N10" s="67">
        <f>COUNTIFS('(3)調査表'!$G:$G,$B10,'(3)調査表'!$F:$F,集計!N$1)</f>
        <v>0</v>
      </c>
      <c r="O10" s="67">
        <f>COUNTIFS('(3)調査表'!$G:$G,$B10,'(3)調査表'!$F:$F,集計!O$1)</f>
        <v>0</v>
      </c>
      <c r="P10" s="67">
        <f>COUNTIFS('(3)調査表'!$G:$G,$B10,'(3)調査表'!$F:$F,集計!P$1)</f>
        <v>0</v>
      </c>
      <c r="Q10" s="67">
        <f>COUNTIFS('(3)調査表'!$G:$G,$B10,'(3)調査表'!$F:$F,集計!Q$1)</f>
        <v>0</v>
      </c>
      <c r="R10" s="67">
        <f>COUNTIFS('(3)調査表'!$G:$G,$B10,'(3)調査表'!$F:$F,集計!R$1)</f>
        <v>0</v>
      </c>
      <c r="S10">
        <f t="shared" si="0"/>
        <v>0</v>
      </c>
    </row>
    <row r="11" spans="1:19">
      <c r="A11" t="s">
        <v>43</v>
      </c>
      <c r="B11" s="46">
        <f>B2+9</f>
        <v>9</v>
      </c>
      <c r="C11" s="67">
        <f>COUNTIFS('(3)調査表'!$G:$G,$B11,'(3)調査表'!$F:$F,集計!C$1)</f>
        <v>0</v>
      </c>
      <c r="D11" s="67">
        <f>COUNTIFS('(3)調査表'!$G:$G,$B11,'(3)調査表'!$F:$F,集計!D$1)</f>
        <v>0</v>
      </c>
      <c r="E11" s="67">
        <f>COUNTIFS('(3)調査表'!$G:$G,$B11,'(3)調査表'!$F:$F,集計!E$1)</f>
        <v>0</v>
      </c>
      <c r="F11" s="67">
        <f>COUNTIFS('(3)調査表'!$G:$G,$B11,'(3)調査表'!$F:$F,集計!F$1)</f>
        <v>0</v>
      </c>
      <c r="G11" s="67">
        <f>COUNTIFS('(3)調査表'!$G:$G,$B11,'(3)調査表'!$F:$F,集計!G$1)</f>
        <v>0</v>
      </c>
      <c r="H11" s="67">
        <f>COUNTIFS('(3)調査表'!$G:$G,$B11,'(3)調査表'!$F:$F,集計!H$1)</f>
        <v>0</v>
      </c>
      <c r="I11" s="67">
        <f>COUNTIFS('(3)調査表'!$G:$G,$B11,'(3)調査表'!$F:$F,集計!I$1)</f>
        <v>0</v>
      </c>
      <c r="J11" s="67">
        <f>COUNTIFS('(3)調査表'!$G:$G,$B11,'(3)調査表'!$F:$F,集計!J$1)</f>
        <v>0</v>
      </c>
      <c r="K11" s="67">
        <f>COUNTIFS('(3)調査表'!$G:$G,$B11,'(3)調査表'!$F:$F,集計!K$1)</f>
        <v>0</v>
      </c>
      <c r="L11" s="67">
        <f>COUNTIFS('(3)調査表'!$G:$G,$B11,'(3)調査表'!$F:$F,集計!L$1)</f>
        <v>0</v>
      </c>
      <c r="M11" s="67">
        <f>COUNTIFS('(3)調査表'!$G:$G,$B11,'(3)調査表'!$F:$F,集計!M$1)</f>
        <v>0</v>
      </c>
      <c r="N11" s="67">
        <f>COUNTIFS('(3)調査表'!$G:$G,$B11,'(3)調査表'!$F:$F,集計!N$1)</f>
        <v>0</v>
      </c>
      <c r="O11" s="67">
        <f>COUNTIFS('(3)調査表'!$G:$G,$B11,'(3)調査表'!$F:$F,集計!O$1)</f>
        <v>0</v>
      </c>
      <c r="P11" s="67">
        <f>COUNTIFS('(3)調査表'!$G:$G,$B11,'(3)調査表'!$F:$F,集計!P$1)</f>
        <v>0</v>
      </c>
      <c r="Q11" s="67">
        <f>COUNTIFS('(3)調査表'!$G:$G,$B11,'(3)調査表'!$F:$F,集計!Q$1)</f>
        <v>0</v>
      </c>
      <c r="R11" s="67">
        <f>COUNTIFS('(3)調査表'!$G:$G,$B11,'(3)調査表'!$F:$F,集計!R$1)</f>
        <v>0</v>
      </c>
      <c r="S11">
        <f t="shared" si="0"/>
        <v>0</v>
      </c>
    </row>
    <row r="12" spans="1:19">
      <c r="A12" t="s">
        <v>44</v>
      </c>
      <c r="B12" s="46">
        <f>B2+10</f>
        <v>10</v>
      </c>
      <c r="C12" s="67">
        <f>COUNTIFS('(3)調査表'!$G:$G,$B12,'(3)調査表'!$F:$F,集計!C$1)</f>
        <v>0</v>
      </c>
      <c r="D12" s="67">
        <f>COUNTIFS('(3)調査表'!$G:$G,$B12,'(3)調査表'!$F:$F,集計!D$1)</f>
        <v>0</v>
      </c>
      <c r="E12" s="67">
        <f>COUNTIFS('(3)調査表'!$G:$G,$B12,'(3)調査表'!$F:$F,集計!E$1)</f>
        <v>0</v>
      </c>
      <c r="F12" s="67">
        <f>COUNTIFS('(3)調査表'!$G:$G,$B12,'(3)調査表'!$F:$F,集計!F$1)</f>
        <v>0</v>
      </c>
      <c r="G12" s="67">
        <f>COUNTIFS('(3)調査表'!$G:$G,$B12,'(3)調査表'!$F:$F,集計!G$1)</f>
        <v>0</v>
      </c>
      <c r="H12" s="67">
        <f>COUNTIFS('(3)調査表'!$G:$G,$B12,'(3)調査表'!$F:$F,集計!H$1)</f>
        <v>0</v>
      </c>
      <c r="I12" s="67">
        <f>COUNTIFS('(3)調査表'!$G:$G,$B12,'(3)調査表'!$F:$F,集計!I$1)</f>
        <v>0</v>
      </c>
      <c r="J12" s="67">
        <f>COUNTIFS('(3)調査表'!$G:$G,$B12,'(3)調査表'!$F:$F,集計!J$1)</f>
        <v>0</v>
      </c>
      <c r="K12" s="67">
        <f>COUNTIFS('(3)調査表'!$G:$G,$B12,'(3)調査表'!$F:$F,集計!K$1)</f>
        <v>0</v>
      </c>
      <c r="L12" s="67">
        <f>COUNTIFS('(3)調査表'!$G:$G,$B12,'(3)調査表'!$F:$F,集計!L$1)</f>
        <v>0</v>
      </c>
      <c r="M12" s="67">
        <f>COUNTIFS('(3)調査表'!$G:$G,$B12,'(3)調査表'!$F:$F,集計!M$1)</f>
        <v>0</v>
      </c>
      <c r="N12" s="67">
        <f>COUNTIFS('(3)調査表'!$G:$G,$B12,'(3)調査表'!$F:$F,集計!N$1)</f>
        <v>0</v>
      </c>
      <c r="O12" s="67">
        <f>COUNTIFS('(3)調査表'!$G:$G,$B12,'(3)調査表'!$F:$F,集計!O$1)</f>
        <v>0</v>
      </c>
      <c r="P12" s="67">
        <f>COUNTIFS('(3)調査表'!$G:$G,$B12,'(3)調査表'!$F:$F,集計!P$1)</f>
        <v>0</v>
      </c>
      <c r="Q12" s="67">
        <f>COUNTIFS('(3)調査表'!$G:$G,$B12,'(3)調査表'!$F:$F,集計!Q$1)</f>
        <v>0</v>
      </c>
      <c r="R12" s="67">
        <f>COUNTIFS('(3)調査表'!$G:$G,$B12,'(3)調査表'!$F:$F,集計!R$1)</f>
        <v>0</v>
      </c>
      <c r="S12">
        <f t="shared" si="0"/>
        <v>0</v>
      </c>
    </row>
    <row r="13" spans="1:19">
      <c r="A13" t="s">
        <v>45</v>
      </c>
      <c r="B13" s="46">
        <f>B2+11</f>
        <v>11</v>
      </c>
      <c r="C13" s="67">
        <f>COUNTIFS('(3)調査表'!$G:$G,$B13,'(3)調査表'!$F:$F,集計!C$1)</f>
        <v>0</v>
      </c>
      <c r="D13" s="67">
        <f>COUNTIFS('(3)調査表'!$G:$G,$B13,'(3)調査表'!$F:$F,集計!D$1)</f>
        <v>0</v>
      </c>
      <c r="E13" s="67">
        <f>COUNTIFS('(3)調査表'!$G:$G,$B13,'(3)調査表'!$F:$F,集計!E$1)</f>
        <v>0</v>
      </c>
      <c r="F13" s="67">
        <f>COUNTIFS('(3)調査表'!$G:$G,$B13,'(3)調査表'!$F:$F,集計!F$1)</f>
        <v>0</v>
      </c>
      <c r="G13" s="67">
        <f>COUNTIFS('(3)調査表'!$G:$G,$B13,'(3)調査表'!$F:$F,集計!G$1)</f>
        <v>0</v>
      </c>
      <c r="H13" s="67">
        <f>COUNTIFS('(3)調査表'!$G:$G,$B13,'(3)調査表'!$F:$F,集計!H$1)</f>
        <v>0</v>
      </c>
      <c r="I13" s="67">
        <f>COUNTIFS('(3)調査表'!$G:$G,$B13,'(3)調査表'!$F:$F,集計!I$1)</f>
        <v>0</v>
      </c>
      <c r="J13" s="67">
        <f>COUNTIFS('(3)調査表'!$G:$G,$B13,'(3)調査表'!$F:$F,集計!J$1)</f>
        <v>0</v>
      </c>
      <c r="K13" s="67">
        <f>COUNTIFS('(3)調査表'!$G:$G,$B13,'(3)調査表'!$F:$F,集計!K$1)</f>
        <v>0</v>
      </c>
      <c r="L13" s="67">
        <f>COUNTIFS('(3)調査表'!$G:$G,$B13,'(3)調査表'!$F:$F,集計!L$1)</f>
        <v>0</v>
      </c>
      <c r="M13" s="67">
        <f>COUNTIFS('(3)調査表'!$G:$G,$B13,'(3)調査表'!$F:$F,集計!M$1)</f>
        <v>0</v>
      </c>
      <c r="N13" s="67">
        <f>COUNTIFS('(3)調査表'!$G:$G,$B13,'(3)調査表'!$F:$F,集計!N$1)</f>
        <v>0</v>
      </c>
      <c r="O13" s="67">
        <f>COUNTIFS('(3)調査表'!$G:$G,$B13,'(3)調査表'!$F:$F,集計!O$1)</f>
        <v>0</v>
      </c>
      <c r="P13" s="67">
        <f>COUNTIFS('(3)調査表'!$G:$G,$B13,'(3)調査表'!$F:$F,集計!P$1)</f>
        <v>0</v>
      </c>
      <c r="Q13" s="67">
        <f>COUNTIFS('(3)調査表'!$G:$G,$B13,'(3)調査表'!$F:$F,集計!Q$1)</f>
        <v>0</v>
      </c>
      <c r="R13" s="67">
        <f>COUNTIFS('(3)調査表'!$G:$G,$B13,'(3)調査表'!$F:$F,集計!R$1)</f>
        <v>0</v>
      </c>
      <c r="S13">
        <f t="shared" si="0"/>
        <v>0</v>
      </c>
    </row>
    <row r="14" spans="1:19">
      <c r="A14" t="s">
        <v>46</v>
      </c>
      <c r="B14" s="46">
        <f>B2+12</f>
        <v>12</v>
      </c>
      <c r="C14" s="67">
        <f>COUNTIFS('(3)調査表'!$G:$G,$B14,'(3)調査表'!$F:$F,集計!C$1)</f>
        <v>0</v>
      </c>
      <c r="D14" s="67">
        <f>COUNTIFS('(3)調査表'!$G:$G,$B14,'(3)調査表'!$F:$F,集計!D$1)</f>
        <v>0</v>
      </c>
      <c r="E14" s="67">
        <f>COUNTIFS('(3)調査表'!$G:$G,$B14,'(3)調査表'!$F:$F,集計!E$1)</f>
        <v>0</v>
      </c>
      <c r="F14" s="67">
        <f>COUNTIFS('(3)調査表'!$G:$G,$B14,'(3)調査表'!$F:$F,集計!F$1)</f>
        <v>0</v>
      </c>
      <c r="G14" s="67">
        <f>COUNTIFS('(3)調査表'!$G:$G,$B14,'(3)調査表'!$F:$F,集計!G$1)</f>
        <v>0</v>
      </c>
      <c r="H14" s="67">
        <f>COUNTIFS('(3)調査表'!$G:$G,$B14,'(3)調査表'!$F:$F,集計!H$1)</f>
        <v>0</v>
      </c>
      <c r="I14" s="67">
        <f>COUNTIFS('(3)調査表'!$G:$G,$B14,'(3)調査表'!$F:$F,集計!I$1)</f>
        <v>0</v>
      </c>
      <c r="J14" s="67">
        <f>COUNTIFS('(3)調査表'!$G:$G,$B14,'(3)調査表'!$F:$F,集計!J$1)</f>
        <v>0</v>
      </c>
      <c r="K14" s="67">
        <f>COUNTIFS('(3)調査表'!$G:$G,$B14,'(3)調査表'!$F:$F,集計!K$1)</f>
        <v>0</v>
      </c>
      <c r="L14" s="67">
        <f>COUNTIFS('(3)調査表'!$G:$G,$B14,'(3)調査表'!$F:$F,集計!L$1)</f>
        <v>0</v>
      </c>
      <c r="M14" s="67">
        <f>COUNTIFS('(3)調査表'!$G:$G,$B14,'(3)調査表'!$F:$F,集計!M$1)</f>
        <v>0</v>
      </c>
      <c r="N14" s="67">
        <f>COUNTIFS('(3)調査表'!$G:$G,$B14,'(3)調査表'!$F:$F,集計!N$1)</f>
        <v>0</v>
      </c>
      <c r="O14" s="67">
        <f>COUNTIFS('(3)調査表'!$G:$G,$B14,'(3)調査表'!$F:$F,集計!O$1)</f>
        <v>0</v>
      </c>
      <c r="P14" s="67">
        <f>COUNTIFS('(3)調査表'!$G:$G,$B14,'(3)調査表'!$F:$F,集計!P$1)</f>
        <v>0</v>
      </c>
      <c r="Q14" s="67">
        <f>COUNTIFS('(3)調査表'!$G:$G,$B14,'(3)調査表'!$F:$F,集計!Q$1)</f>
        <v>0</v>
      </c>
      <c r="R14" s="67">
        <f>COUNTIFS('(3)調査表'!$G:$G,$B14,'(3)調査表'!$F:$F,集計!R$1)</f>
        <v>0</v>
      </c>
      <c r="S14">
        <f t="shared" si="0"/>
        <v>0</v>
      </c>
    </row>
    <row r="15" spans="1:19">
      <c r="A15" t="s">
        <v>47</v>
      </c>
      <c r="B15" s="46">
        <f>B2+13</f>
        <v>13</v>
      </c>
      <c r="C15" s="67">
        <f>COUNTIFS('(3)調査表'!$G:$G,$B15,'(3)調査表'!$F:$F,集計!C$1)</f>
        <v>0</v>
      </c>
      <c r="D15" s="67">
        <f>COUNTIFS('(3)調査表'!$G:$G,$B15,'(3)調査表'!$F:$F,集計!D$1)</f>
        <v>0</v>
      </c>
      <c r="E15" s="67">
        <f>COUNTIFS('(3)調査表'!$G:$G,$B15,'(3)調査表'!$F:$F,集計!E$1)</f>
        <v>0</v>
      </c>
      <c r="F15" s="67">
        <f>COUNTIFS('(3)調査表'!$G:$G,$B15,'(3)調査表'!$F:$F,集計!F$1)</f>
        <v>0</v>
      </c>
      <c r="G15" s="67">
        <f>COUNTIFS('(3)調査表'!$G:$G,$B15,'(3)調査表'!$F:$F,集計!G$1)</f>
        <v>0</v>
      </c>
      <c r="H15" s="67">
        <f>COUNTIFS('(3)調査表'!$G:$G,$B15,'(3)調査表'!$F:$F,集計!H$1)</f>
        <v>0</v>
      </c>
      <c r="I15" s="67">
        <f>COUNTIFS('(3)調査表'!$G:$G,$B15,'(3)調査表'!$F:$F,集計!I$1)</f>
        <v>0</v>
      </c>
      <c r="J15" s="67">
        <f>COUNTIFS('(3)調査表'!$G:$G,$B15,'(3)調査表'!$F:$F,集計!J$1)</f>
        <v>0</v>
      </c>
      <c r="K15" s="67">
        <f>COUNTIFS('(3)調査表'!$G:$G,$B15,'(3)調査表'!$F:$F,集計!K$1)</f>
        <v>0</v>
      </c>
      <c r="L15" s="67">
        <f>COUNTIFS('(3)調査表'!$G:$G,$B15,'(3)調査表'!$F:$F,集計!L$1)</f>
        <v>0</v>
      </c>
      <c r="M15" s="67">
        <f>COUNTIFS('(3)調査表'!$G:$G,$B15,'(3)調査表'!$F:$F,集計!M$1)</f>
        <v>0</v>
      </c>
      <c r="N15" s="67">
        <f>COUNTIFS('(3)調査表'!$G:$G,$B15,'(3)調査表'!$F:$F,集計!N$1)</f>
        <v>0</v>
      </c>
      <c r="O15" s="67">
        <f>COUNTIFS('(3)調査表'!$G:$G,$B15,'(3)調査表'!$F:$F,集計!O$1)</f>
        <v>0</v>
      </c>
      <c r="P15" s="67">
        <f>COUNTIFS('(3)調査表'!$G:$G,$B15,'(3)調査表'!$F:$F,集計!P$1)</f>
        <v>0</v>
      </c>
      <c r="Q15" s="67">
        <f>COUNTIFS('(3)調査表'!$G:$G,$B15,'(3)調査表'!$F:$F,集計!Q$1)</f>
        <v>0</v>
      </c>
      <c r="R15" s="67">
        <f>COUNTIFS('(3)調査表'!$G:$G,$B15,'(3)調査表'!$F:$F,集計!R$1)</f>
        <v>0</v>
      </c>
      <c r="S15">
        <f t="shared" si="0"/>
        <v>0</v>
      </c>
    </row>
    <row r="16" spans="1:19">
      <c r="A16" t="s">
        <v>48</v>
      </c>
      <c r="B16" s="46">
        <f>B2+14</f>
        <v>14</v>
      </c>
      <c r="C16" s="67">
        <f>COUNTIFS('(3)調査表'!$G:$G,$B16,'(3)調査表'!$F:$F,集計!C$1)</f>
        <v>0</v>
      </c>
      <c r="D16" s="67">
        <f>COUNTIFS('(3)調査表'!$G:$G,$B16,'(3)調査表'!$F:$F,集計!D$1)</f>
        <v>0</v>
      </c>
      <c r="E16" s="67">
        <f>COUNTIFS('(3)調査表'!$G:$G,$B16,'(3)調査表'!$F:$F,集計!E$1)</f>
        <v>0</v>
      </c>
      <c r="F16" s="67">
        <f>COUNTIFS('(3)調査表'!$G:$G,$B16,'(3)調査表'!$F:$F,集計!F$1)</f>
        <v>0</v>
      </c>
      <c r="G16" s="67">
        <f>COUNTIFS('(3)調査表'!$G:$G,$B16,'(3)調査表'!$F:$F,集計!G$1)</f>
        <v>0</v>
      </c>
      <c r="H16" s="67">
        <f>COUNTIFS('(3)調査表'!$G:$G,$B16,'(3)調査表'!$F:$F,集計!H$1)</f>
        <v>0</v>
      </c>
      <c r="I16" s="67">
        <f>COUNTIFS('(3)調査表'!$G:$G,$B16,'(3)調査表'!$F:$F,集計!I$1)</f>
        <v>0</v>
      </c>
      <c r="J16" s="67">
        <f>COUNTIFS('(3)調査表'!$G:$G,$B16,'(3)調査表'!$F:$F,集計!J$1)</f>
        <v>0</v>
      </c>
      <c r="K16" s="67">
        <f>COUNTIFS('(3)調査表'!$G:$G,$B16,'(3)調査表'!$F:$F,集計!K$1)</f>
        <v>0</v>
      </c>
      <c r="L16" s="67">
        <f>COUNTIFS('(3)調査表'!$G:$G,$B16,'(3)調査表'!$F:$F,集計!L$1)</f>
        <v>0</v>
      </c>
      <c r="M16" s="67">
        <f>COUNTIFS('(3)調査表'!$G:$G,$B16,'(3)調査表'!$F:$F,集計!M$1)</f>
        <v>0</v>
      </c>
      <c r="N16" s="67">
        <f>COUNTIFS('(3)調査表'!$G:$G,$B16,'(3)調査表'!$F:$F,集計!N$1)</f>
        <v>0</v>
      </c>
      <c r="O16" s="67">
        <f>COUNTIFS('(3)調査表'!$G:$G,$B16,'(3)調査表'!$F:$F,集計!O$1)</f>
        <v>0</v>
      </c>
      <c r="P16" s="67">
        <f>COUNTIFS('(3)調査表'!$G:$G,$B16,'(3)調査表'!$F:$F,集計!P$1)</f>
        <v>0</v>
      </c>
      <c r="Q16" s="67">
        <f>COUNTIFS('(3)調査表'!$G:$G,$B16,'(3)調査表'!$F:$F,集計!Q$1)</f>
        <v>0</v>
      </c>
      <c r="R16" s="67">
        <f>COUNTIFS('(3)調査表'!$G:$G,$B16,'(3)調査表'!$F:$F,集計!R$1)</f>
        <v>0</v>
      </c>
      <c r="S16">
        <f t="shared" si="0"/>
        <v>0</v>
      </c>
    </row>
    <row r="17" spans="1:19">
      <c r="A17" t="s">
        <v>49</v>
      </c>
      <c r="B17" s="46">
        <f>B2+15</f>
        <v>15</v>
      </c>
      <c r="C17" s="67">
        <f>COUNTIFS('(3)調査表'!$G:$G,$B17,'(3)調査表'!$F:$F,集計!C$1)</f>
        <v>0</v>
      </c>
      <c r="D17" s="67">
        <f>COUNTIFS('(3)調査表'!$G:$G,$B17,'(3)調査表'!$F:$F,集計!D$1)</f>
        <v>0</v>
      </c>
      <c r="E17" s="67">
        <f>COUNTIFS('(3)調査表'!$G:$G,$B17,'(3)調査表'!$F:$F,集計!E$1)</f>
        <v>0</v>
      </c>
      <c r="F17" s="67">
        <f>COUNTIFS('(3)調査表'!$G:$G,$B17,'(3)調査表'!$F:$F,集計!F$1)</f>
        <v>0</v>
      </c>
      <c r="G17" s="67">
        <f>COUNTIFS('(3)調査表'!$G:$G,$B17,'(3)調査表'!$F:$F,集計!G$1)</f>
        <v>0</v>
      </c>
      <c r="H17" s="67">
        <f>COUNTIFS('(3)調査表'!$G:$G,$B17,'(3)調査表'!$F:$F,集計!H$1)</f>
        <v>0</v>
      </c>
      <c r="I17" s="67">
        <f>COUNTIFS('(3)調査表'!$G:$G,$B17,'(3)調査表'!$F:$F,集計!I$1)</f>
        <v>0</v>
      </c>
      <c r="J17" s="67">
        <f>COUNTIFS('(3)調査表'!$G:$G,$B17,'(3)調査表'!$F:$F,集計!J$1)</f>
        <v>0</v>
      </c>
      <c r="K17" s="67">
        <f>COUNTIFS('(3)調査表'!$G:$G,$B17,'(3)調査表'!$F:$F,集計!K$1)</f>
        <v>0</v>
      </c>
      <c r="L17" s="67">
        <f>COUNTIFS('(3)調査表'!$G:$G,$B17,'(3)調査表'!$F:$F,集計!L$1)</f>
        <v>0</v>
      </c>
      <c r="M17" s="67">
        <f>COUNTIFS('(3)調査表'!$G:$G,$B17,'(3)調査表'!$F:$F,集計!M$1)</f>
        <v>0</v>
      </c>
      <c r="N17" s="67">
        <f>COUNTIFS('(3)調査表'!$G:$G,$B17,'(3)調査表'!$F:$F,集計!N$1)</f>
        <v>0</v>
      </c>
      <c r="O17" s="67">
        <f>COUNTIFS('(3)調査表'!$G:$G,$B17,'(3)調査表'!$F:$F,集計!O$1)</f>
        <v>0</v>
      </c>
      <c r="P17" s="67">
        <f>COUNTIFS('(3)調査表'!$G:$G,$B17,'(3)調査表'!$F:$F,集計!P$1)</f>
        <v>0</v>
      </c>
      <c r="Q17" s="67">
        <f>COUNTIFS('(3)調査表'!$G:$G,$B17,'(3)調査表'!$F:$F,集計!Q$1)</f>
        <v>0</v>
      </c>
      <c r="R17" s="67">
        <f>COUNTIFS('(3)調査表'!$G:$G,$B17,'(3)調査表'!$F:$F,集計!R$1)</f>
        <v>0</v>
      </c>
      <c r="S17">
        <f t="shared" si="0"/>
        <v>0</v>
      </c>
    </row>
    <row r="18" spans="1:19">
      <c r="A18" t="s">
        <v>50</v>
      </c>
      <c r="B18" s="46">
        <f>B2+16</f>
        <v>16</v>
      </c>
      <c r="C18" s="67">
        <f>COUNTIFS('(3)調査表'!$G:$G,$B18,'(3)調査表'!$F:$F,集計!C$1)</f>
        <v>0</v>
      </c>
      <c r="D18" s="67">
        <f>COUNTIFS('(3)調査表'!$G:$G,$B18,'(3)調査表'!$F:$F,集計!D$1)</f>
        <v>0</v>
      </c>
      <c r="E18" s="67">
        <f>COUNTIFS('(3)調査表'!$G:$G,$B18,'(3)調査表'!$F:$F,集計!E$1)</f>
        <v>0</v>
      </c>
      <c r="F18" s="67">
        <f>COUNTIFS('(3)調査表'!$G:$G,$B18,'(3)調査表'!$F:$F,集計!F$1)</f>
        <v>0</v>
      </c>
      <c r="G18" s="67">
        <f>COUNTIFS('(3)調査表'!$G:$G,$B18,'(3)調査表'!$F:$F,集計!G$1)</f>
        <v>0</v>
      </c>
      <c r="H18" s="67">
        <f>COUNTIFS('(3)調査表'!$G:$G,$B18,'(3)調査表'!$F:$F,集計!H$1)</f>
        <v>0</v>
      </c>
      <c r="I18" s="67">
        <f>COUNTIFS('(3)調査表'!$G:$G,$B18,'(3)調査表'!$F:$F,集計!I$1)</f>
        <v>0</v>
      </c>
      <c r="J18" s="67">
        <f>COUNTIFS('(3)調査表'!$G:$G,$B18,'(3)調査表'!$F:$F,集計!J$1)</f>
        <v>0</v>
      </c>
      <c r="K18" s="67">
        <f>COUNTIFS('(3)調査表'!$G:$G,$B18,'(3)調査表'!$F:$F,集計!K$1)</f>
        <v>0</v>
      </c>
      <c r="L18" s="67">
        <f>COUNTIFS('(3)調査表'!$G:$G,$B18,'(3)調査表'!$F:$F,集計!L$1)</f>
        <v>0</v>
      </c>
      <c r="M18" s="67">
        <f>COUNTIFS('(3)調査表'!$G:$G,$B18,'(3)調査表'!$F:$F,集計!M$1)</f>
        <v>0</v>
      </c>
      <c r="N18" s="67">
        <f>COUNTIFS('(3)調査表'!$G:$G,$B18,'(3)調査表'!$F:$F,集計!N$1)</f>
        <v>0</v>
      </c>
      <c r="O18" s="67">
        <f>COUNTIFS('(3)調査表'!$G:$G,$B18,'(3)調査表'!$F:$F,集計!O$1)</f>
        <v>0</v>
      </c>
      <c r="P18" s="67">
        <f>COUNTIFS('(3)調査表'!$G:$G,$B18,'(3)調査表'!$F:$F,集計!P$1)</f>
        <v>0</v>
      </c>
      <c r="Q18" s="67">
        <f>COUNTIFS('(3)調査表'!$G:$G,$B18,'(3)調査表'!$F:$F,集計!Q$1)</f>
        <v>0</v>
      </c>
      <c r="R18" s="67">
        <f>COUNTIFS('(3)調査表'!$G:$G,$B18,'(3)調査表'!$F:$F,集計!R$1)</f>
        <v>0</v>
      </c>
      <c r="S18">
        <f t="shared" si="0"/>
        <v>0</v>
      </c>
    </row>
    <row r="19" spans="1:19">
      <c r="A19" t="s">
        <v>51</v>
      </c>
      <c r="B19" s="46">
        <f>B2+17</f>
        <v>17</v>
      </c>
      <c r="C19" s="67">
        <f>COUNTIFS('(3)調査表'!$G:$G,$B19,'(3)調査表'!$F:$F,集計!C$1)</f>
        <v>0</v>
      </c>
      <c r="D19" s="67">
        <f>COUNTIFS('(3)調査表'!$G:$G,$B19,'(3)調査表'!$F:$F,集計!D$1)</f>
        <v>0</v>
      </c>
      <c r="E19" s="67">
        <f>COUNTIFS('(3)調査表'!$G:$G,$B19,'(3)調査表'!$F:$F,集計!E$1)</f>
        <v>0</v>
      </c>
      <c r="F19" s="67">
        <f>COUNTIFS('(3)調査表'!$G:$G,$B19,'(3)調査表'!$F:$F,集計!F$1)</f>
        <v>0</v>
      </c>
      <c r="G19" s="67">
        <f>COUNTIFS('(3)調査表'!$G:$G,$B19,'(3)調査表'!$F:$F,集計!G$1)</f>
        <v>0</v>
      </c>
      <c r="H19" s="67">
        <f>COUNTIFS('(3)調査表'!$G:$G,$B19,'(3)調査表'!$F:$F,集計!H$1)</f>
        <v>0</v>
      </c>
      <c r="I19" s="67">
        <f>COUNTIFS('(3)調査表'!$G:$G,$B19,'(3)調査表'!$F:$F,集計!I$1)</f>
        <v>0</v>
      </c>
      <c r="J19" s="67">
        <f>COUNTIFS('(3)調査表'!$G:$G,$B19,'(3)調査表'!$F:$F,集計!J$1)</f>
        <v>0</v>
      </c>
      <c r="K19" s="67">
        <f>COUNTIFS('(3)調査表'!$G:$G,$B19,'(3)調査表'!$F:$F,集計!K$1)</f>
        <v>0</v>
      </c>
      <c r="L19" s="67">
        <f>COUNTIFS('(3)調査表'!$G:$G,$B19,'(3)調査表'!$F:$F,集計!L$1)</f>
        <v>0</v>
      </c>
      <c r="M19" s="67">
        <f>COUNTIFS('(3)調査表'!$G:$G,$B19,'(3)調査表'!$F:$F,集計!M$1)</f>
        <v>0</v>
      </c>
      <c r="N19" s="67">
        <f>COUNTIFS('(3)調査表'!$G:$G,$B19,'(3)調査表'!$F:$F,集計!N$1)</f>
        <v>0</v>
      </c>
      <c r="O19" s="67">
        <f>COUNTIFS('(3)調査表'!$G:$G,$B19,'(3)調査表'!$F:$F,集計!O$1)</f>
        <v>0</v>
      </c>
      <c r="P19" s="67">
        <f>COUNTIFS('(3)調査表'!$G:$G,$B19,'(3)調査表'!$F:$F,集計!P$1)</f>
        <v>0</v>
      </c>
      <c r="Q19" s="67">
        <f>COUNTIFS('(3)調査表'!$G:$G,$B19,'(3)調査表'!$F:$F,集計!Q$1)</f>
        <v>0</v>
      </c>
      <c r="R19" s="67">
        <f>COUNTIFS('(3)調査表'!$G:$G,$B19,'(3)調査表'!$F:$F,集計!R$1)</f>
        <v>0</v>
      </c>
      <c r="S19">
        <f t="shared" si="0"/>
        <v>0</v>
      </c>
    </row>
    <row r="20" spans="1:19">
      <c r="A20" t="s">
        <v>52</v>
      </c>
      <c r="B20" s="46">
        <f>B2+18</f>
        <v>18</v>
      </c>
      <c r="C20" s="67">
        <f>COUNTIFS('(3)調査表'!$G:$G,$B20,'(3)調査表'!$F:$F,集計!C$1)</f>
        <v>0</v>
      </c>
      <c r="D20" s="67">
        <f>COUNTIFS('(3)調査表'!$G:$G,$B20,'(3)調査表'!$F:$F,集計!D$1)</f>
        <v>0</v>
      </c>
      <c r="E20" s="67">
        <f>COUNTIFS('(3)調査表'!$G:$G,$B20,'(3)調査表'!$F:$F,集計!E$1)</f>
        <v>0</v>
      </c>
      <c r="F20" s="67">
        <f>COUNTIFS('(3)調査表'!$G:$G,$B20,'(3)調査表'!$F:$F,集計!F$1)</f>
        <v>0</v>
      </c>
      <c r="G20" s="67">
        <f>COUNTIFS('(3)調査表'!$G:$G,$B20,'(3)調査表'!$F:$F,集計!G$1)</f>
        <v>0</v>
      </c>
      <c r="H20" s="67">
        <f>COUNTIFS('(3)調査表'!$G:$G,$B20,'(3)調査表'!$F:$F,集計!H$1)</f>
        <v>0</v>
      </c>
      <c r="I20" s="67">
        <f>COUNTIFS('(3)調査表'!$G:$G,$B20,'(3)調査表'!$F:$F,集計!I$1)</f>
        <v>0</v>
      </c>
      <c r="J20" s="67">
        <f>COUNTIFS('(3)調査表'!$G:$G,$B20,'(3)調査表'!$F:$F,集計!J$1)</f>
        <v>0</v>
      </c>
      <c r="K20" s="67">
        <f>COUNTIFS('(3)調査表'!$G:$G,$B20,'(3)調査表'!$F:$F,集計!K$1)</f>
        <v>0</v>
      </c>
      <c r="L20" s="67">
        <f>COUNTIFS('(3)調査表'!$G:$G,$B20,'(3)調査表'!$F:$F,集計!L$1)</f>
        <v>0</v>
      </c>
      <c r="M20" s="67">
        <f>COUNTIFS('(3)調査表'!$G:$G,$B20,'(3)調査表'!$F:$F,集計!M$1)</f>
        <v>0</v>
      </c>
      <c r="N20" s="67">
        <f>COUNTIFS('(3)調査表'!$G:$G,$B20,'(3)調査表'!$F:$F,集計!N$1)</f>
        <v>0</v>
      </c>
      <c r="O20" s="67">
        <f>COUNTIFS('(3)調査表'!$G:$G,$B20,'(3)調査表'!$F:$F,集計!O$1)</f>
        <v>0</v>
      </c>
      <c r="P20" s="67">
        <f>COUNTIFS('(3)調査表'!$G:$G,$B20,'(3)調査表'!$F:$F,集計!P$1)</f>
        <v>0</v>
      </c>
      <c r="Q20" s="67">
        <f>COUNTIFS('(3)調査表'!$G:$G,$B20,'(3)調査表'!$F:$F,集計!Q$1)</f>
        <v>0</v>
      </c>
      <c r="R20" s="67">
        <f>COUNTIFS('(3)調査表'!$G:$G,$B20,'(3)調査表'!$F:$F,集計!R$1)</f>
        <v>0</v>
      </c>
      <c r="S20">
        <f t="shared" si="0"/>
        <v>0</v>
      </c>
    </row>
    <row r="21" spans="1:19">
      <c r="A21" t="s">
        <v>53</v>
      </c>
      <c r="B21" s="46">
        <f>B2+19</f>
        <v>19</v>
      </c>
      <c r="C21" s="67">
        <f>COUNTIFS('(3)調査表'!$G:$G,$B21,'(3)調査表'!$F:$F,集計!C$1)</f>
        <v>0</v>
      </c>
      <c r="D21" s="67">
        <f>COUNTIFS('(3)調査表'!$G:$G,$B21,'(3)調査表'!$F:$F,集計!D$1)</f>
        <v>0</v>
      </c>
      <c r="E21" s="67">
        <f>COUNTIFS('(3)調査表'!$G:$G,$B21,'(3)調査表'!$F:$F,集計!E$1)</f>
        <v>0</v>
      </c>
      <c r="F21" s="67">
        <f>COUNTIFS('(3)調査表'!$G:$G,$B21,'(3)調査表'!$F:$F,集計!F$1)</f>
        <v>0</v>
      </c>
      <c r="G21" s="67">
        <f>COUNTIFS('(3)調査表'!$G:$G,$B21,'(3)調査表'!$F:$F,集計!G$1)</f>
        <v>0</v>
      </c>
      <c r="H21" s="67">
        <f>COUNTIFS('(3)調査表'!$G:$G,$B21,'(3)調査表'!$F:$F,集計!H$1)</f>
        <v>0</v>
      </c>
      <c r="I21" s="67">
        <f>COUNTIFS('(3)調査表'!$G:$G,$B21,'(3)調査表'!$F:$F,集計!I$1)</f>
        <v>0</v>
      </c>
      <c r="J21" s="67">
        <f>COUNTIFS('(3)調査表'!$G:$G,$B21,'(3)調査表'!$F:$F,集計!J$1)</f>
        <v>0</v>
      </c>
      <c r="K21" s="67">
        <f>COUNTIFS('(3)調査表'!$G:$G,$B21,'(3)調査表'!$F:$F,集計!K$1)</f>
        <v>0</v>
      </c>
      <c r="L21" s="67">
        <f>COUNTIFS('(3)調査表'!$G:$G,$B21,'(3)調査表'!$F:$F,集計!L$1)</f>
        <v>0</v>
      </c>
      <c r="M21" s="67">
        <f>COUNTIFS('(3)調査表'!$G:$G,$B21,'(3)調査表'!$F:$F,集計!M$1)</f>
        <v>0</v>
      </c>
      <c r="N21" s="67">
        <f>COUNTIFS('(3)調査表'!$G:$G,$B21,'(3)調査表'!$F:$F,集計!N$1)</f>
        <v>0</v>
      </c>
      <c r="O21" s="67">
        <f>COUNTIFS('(3)調査表'!$G:$G,$B21,'(3)調査表'!$F:$F,集計!O$1)</f>
        <v>0</v>
      </c>
      <c r="P21" s="67">
        <f>COUNTIFS('(3)調査表'!$G:$G,$B21,'(3)調査表'!$F:$F,集計!P$1)</f>
        <v>0</v>
      </c>
      <c r="Q21" s="67">
        <f>COUNTIFS('(3)調査表'!$G:$G,$B21,'(3)調査表'!$F:$F,集計!Q$1)</f>
        <v>0</v>
      </c>
      <c r="R21" s="67">
        <f>COUNTIFS('(3)調査表'!$G:$G,$B21,'(3)調査表'!$F:$F,集計!R$1)</f>
        <v>0</v>
      </c>
      <c r="S21">
        <f t="shared" si="0"/>
        <v>0</v>
      </c>
    </row>
    <row r="22" spans="1:19">
      <c r="A22" t="s">
        <v>54</v>
      </c>
      <c r="B22" s="46">
        <f>B2+20</f>
        <v>20</v>
      </c>
      <c r="C22" s="67">
        <f>COUNTIFS('(3)調査表'!$G:$G,$B22,'(3)調査表'!$F:$F,集計!C$1)</f>
        <v>0</v>
      </c>
      <c r="D22" s="67">
        <f>COUNTIFS('(3)調査表'!$G:$G,$B22,'(3)調査表'!$F:$F,集計!D$1)</f>
        <v>0</v>
      </c>
      <c r="E22" s="67">
        <f>COUNTIFS('(3)調査表'!$G:$G,$B22,'(3)調査表'!$F:$F,集計!E$1)</f>
        <v>0</v>
      </c>
      <c r="F22" s="67">
        <f>COUNTIFS('(3)調査表'!$G:$G,$B22,'(3)調査表'!$F:$F,集計!F$1)</f>
        <v>0</v>
      </c>
      <c r="G22" s="67">
        <f>COUNTIFS('(3)調査表'!$G:$G,$B22,'(3)調査表'!$F:$F,集計!G$1)</f>
        <v>0</v>
      </c>
      <c r="H22" s="67">
        <f>COUNTIFS('(3)調査表'!$G:$G,$B22,'(3)調査表'!$F:$F,集計!H$1)</f>
        <v>0</v>
      </c>
      <c r="I22" s="67">
        <f>COUNTIFS('(3)調査表'!$G:$G,$B22,'(3)調査表'!$F:$F,集計!I$1)</f>
        <v>0</v>
      </c>
      <c r="J22" s="67">
        <f>COUNTIFS('(3)調査表'!$G:$G,$B22,'(3)調査表'!$F:$F,集計!J$1)</f>
        <v>0</v>
      </c>
      <c r="K22" s="67">
        <f>COUNTIFS('(3)調査表'!$G:$G,$B22,'(3)調査表'!$F:$F,集計!K$1)</f>
        <v>0</v>
      </c>
      <c r="L22" s="67">
        <f>COUNTIFS('(3)調査表'!$G:$G,$B22,'(3)調査表'!$F:$F,集計!L$1)</f>
        <v>0</v>
      </c>
      <c r="M22" s="67">
        <f>COUNTIFS('(3)調査表'!$G:$G,$B22,'(3)調査表'!$F:$F,集計!M$1)</f>
        <v>0</v>
      </c>
      <c r="N22" s="67">
        <f>COUNTIFS('(3)調査表'!$G:$G,$B22,'(3)調査表'!$F:$F,集計!N$1)</f>
        <v>0</v>
      </c>
      <c r="O22" s="67">
        <f>COUNTIFS('(3)調査表'!$G:$G,$B22,'(3)調査表'!$F:$F,集計!O$1)</f>
        <v>0</v>
      </c>
      <c r="P22" s="67">
        <f>COUNTIFS('(3)調査表'!$G:$G,$B22,'(3)調査表'!$F:$F,集計!P$1)</f>
        <v>0</v>
      </c>
      <c r="Q22" s="67">
        <f>COUNTIFS('(3)調査表'!$G:$G,$B22,'(3)調査表'!$F:$F,集計!Q$1)</f>
        <v>0</v>
      </c>
      <c r="R22" s="67">
        <f>COUNTIFS('(3)調査表'!$G:$G,$B22,'(3)調査表'!$F:$F,集計!R$1)</f>
        <v>0</v>
      </c>
      <c r="S22">
        <f t="shared" si="0"/>
        <v>0</v>
      </c>
    </row>
    <row r="23" spans="1:19">
      <c r="A23" t="s">
        <v>55</v>
      </c>
      <c r="B23" s="46">
        <f>B2+21</f>
        <v>21</v>
      </c>
      <c r="C23" s="67">
        <f>COUNTIFS('(3)調査表'!$G:$G,$B23,'(3)調査表'!$F:$F,集計!C$1)</f>
        <v>0</v>
      </c>
      <c r="D23" s="67">
        <f>COUNTIFS('(3)調査表'!$G:$G,$B23,'(3)調査表'!$F:$F,集計!D$1)</f>
        <v>0</v>
      </c>
      <c r="E23" s="67">
        <f>COUNTIFS('(3)調査表'!$G:$G,$B23,'(3)調査表'!$F:$F,集計!E$1)</f>
        <v>0</v>
      </c>
      <c r="F23" s="67">
        <f>COUNTIFS('(3)調査表'!$G:$G,$B23,'(3)調査表'!$F:$F,集計!F$1)</f>
        <v>0</v>
      </c>
      <c r="G23" s="67">
        <f>COUNTIFS('(3)調査表'!$G:$G,$B23,'(3)調査表'!$F:$F,集計!G$1)</f>
        <v>0</v>
      </c>
      <c r="H23" s="67">
        <f>COUNTIFS('(3)調査表'!$G:$G,$B23,'(3)調査表'!$F:$F,集計!H$1)</f>
        <v>0</v>
      </c>
      <c r="I23" s="67">
        <f>COUNTIFS('(3)調査表'!$G:$G,$B23,'(3)調査表'!$F:$F,集計!I$1)</f>
        <v>0</v>
      </c>
      <c r="J23" s="67">
        <f>COUNTIFS('(3)調査表'!$G:$G,$B23,'(3)調査表'!$F:$F,集計!J$1)</f>
        <v>0</v>
      </c>
      <c r="K23" s="67">
        <f>COUNTIFS('(3)調査表'!$G:$G,$B23,'(3)調査表'!$F:$F,集計!K$1)</f>
        <v>0</v>
      </c>
      <c r="L23" s="67">
        <f>COUNTIFS('(3)調査表'!$G:$G,$B23,'(3)調査表'!$F:$F,集計!L$1)</f>
        <v>0</v>
      </c>
      <c r="M23" s="67">
        <f>COUNTIFS('(3)調査表'!$G:$G,$B23,'(3)調査表'!$F:$F,集計!M$1)</f>
        <v>0</v>
      </c>
      <c r="N23" s="67">
        <f>COUNTIFS('(3)調査表'!$G:$G,$B23,'(3)調査表'!$F:$F,集計!N$1)</f>
        <v>0</v>
      </c>
      <c r="O23" s="67">
        <f>COUNTIFS('(3)調査表'!$G:$G,$B23,'(3)調査表'!$F:$F,集計!O$1)</f>
        <v>0</v>
      </c>
      <c r="P23" s="67">
        <f>COUNTIFS('(3)調査表'!$G:$G,$B23,'(3)調査表'!$F:$F,集計!P$1)</f>
        <v>0</v>
      </c>
      <c r="Q23" s="67">
        <f>COUNTIFS('(3)調査表'!$G:$G,$B23,'(3)調査表'!$F:$F,集計!Q$1)</f>
        <v>0</v>
      </c>
      <c r="R23" s="67">
        <f>COUNTIFS('(3)調査表'!$G:$G,$B23,'(3)調査表'!$F:$F,集計!R$1)</f>
        <v>0</v>
      </c>
      <c r="S23">
        <f t="shared" si="0"/>
        <v>0</v>
      </c>
    </row>
    <row r="24" spans="1:19">
      <c r="A24" t="s">
        <v>56</v>
      </c>
      <c r="B24" s="46">
        <f t="shared" ref="B24" si="1">B5+19</f>
        <v>22</v>
      </c>
      <c r="C24" s="67">
        <f>COUNTIFS('(3)調査表'!$G:$G,$B24,'(3)調査表'!$F:$F,集計!C$1)</f>
        <v>0</v>
      </c>
      <c r="D24" s="67">
        <f>COUNTIFS('(3)調査表'!$G:$G,$B24,'(3)調査表'!$F:$F,集計!D$1)</f>
        <v>0</v>
      </c>
      <c r="E24" s="67">
        <f>COUNTIFS('(3)調査表'!$G:$G,$B24,'(3)調査表'!$F:$F,集計!E$1)</f>
        <v>0</v>
      </c>
      <c r="F24" s="67">
        <f>COUNTIFS('(3)調査表'!$G:$G,$B24,'(3)調査表'!$F:$F,集計!F$1)</f>
        <v>0</v>
      </c>
      <c r="G24" s="67">
        <f>COUNTIFS('(3)調査表'!$G:$G,$B24,'(3)調査表'!$F:$F,集計!G$1)</f>
        <v>0</v>
      </c>
      <c r="H24" s="67">
        <f>COUNTIFS('(3)調査表'!$G:$G,$B24,'(3)調査表'!$F:$F,集計!H$1)</f>
        <v>0</v>
      </c>
      <c r="I24" s="67">
        <f>COUNTIFS('(3)調査表'!$G:$G,$B24,'(3)調査表'!$F:$F,集計!I$1)</f>
        <v>0</v>
      </c>
      <c r="J24" s="67">
        <f>COUNTIFS('(3)調査表'!$G:$G,$B24,'(3)調査表'!$F:$F,集計!J$1)</f>
        <v>0</v>
      </c>
      <c r="K24" s="67">
        <f>COUNTIFS('(3)調査表'!$G:$G,$B24,'(3)調査表'!$F:$F,集計!K$1)</f>
        <v>0</v>
      </c>
      <c r="L24" s="67">
        <f>COUNTIFS('(3)調査表'!$G:$G,$B24,'(3)調査表'!$F:$F,集計!L$1)</f>
        <v>0</v>
      </c>
      <c r="M24" s="67">
        <f>COUNTIFS('(3)調査表'!$G:$G,$B24,'(3)調査表'!$F:$F,集計!M$1)</f>
        <v>0</v>
      </c>
      <c r="N24" s="67">
        <f>COUNTIFS('(3)調査表'!$G:$G,$B24,'(3)調査表'!$F:$F,集計!N$1)</f>
        <v>0</v>
      </c>
      <c r="O24" s="67">
        <f>COUNTIFS('(3)調査表'!$G:$G,$B24,'(3)調査表'!$F:$F,集計!O$1)</f>
        <v>0</v>
      </c>
      <c r="P24" s="67">
        <f>COUNTIFS('(3)調査表'!$G:$G,$B24,'(3)調査表'!$F:$F,集計!P$1)</f>
        <v>0</v>
      </c>
      <c r="Q24" s="67">
        <f>COUNTIFS('(3)調査表'!$G:$G,$B24,'(3)調査表'!$F:$F,集計!Q$1)</f>
        <v>0</v>
      </c>
      <c r="R24" s="67">
        <f>COUNTIFS('(3)調査表'!$G:$G,$B24,'(3)調査表'!$F:$F,集計!R$1)</f>
        <v>0</v>
      </c>
      <c r="S24">
        <f t="shared" si="0"/>
        <v>0</v>
      </c>
    </row>
    <row r="25" spans="1:19">
      <c r="A25" t="s">
        <v>57</v>
      </c>
      <c r="B25" s="46">
        <f t="shared" ref="B25" si="2">B5+20</f>
        <v>23</v>
      </c>
      <c r="C25" s="67">
        <f>COUNTIFS('(3)調査表'!$G:$G,$B25,'(3)調査表'!$F:$F,集計!C$1)</f>
        <v>0</v>
      </c>
      <c r="D25" s="67">
        <f>COUNTIFS('(3)調査表'!$G:$G,$B25,'(3)調査表'!$F:$F,集計!D$1)</f>
        <v>0</v>
      </c>
      <c r="E25" s="67">
        <f>COUNTIFS('(3)調査表'!$G:$G,$B25,'(3)調査表'!$F:$F,集計!E$1)</f>
        <v>0</v>
      </c>
      <c r="F25" s="67">
        <f>COUNTIFS('(3)調査表'!$G:$G,$B25,'(3)調査表'!$F:$F,集計!F$1)</f>
        <v>0</v>
      </c>
      <c r="G25" s="67">
        <f>COUNTIFS('(3)調査表'!$G:$G,$B25,'(3)調査表'!$F:$F,集計!G$1)</f>
        <v>0</v>
      </c>
      <c r="H25" s="67">
        <f>COUNTIFS('(3)調査表'!$G:$G,$B25,'(3)調査表'!$F:$F,集計!H$1)</f>
        <v>0</v>
      </c>
      <c r="I25" s="67">
        <f>COUNTIFS('(3)調査表'!$G:$G,$B25,'(3)調査表'!$F:$F,集計!I$1)</f>
        <v>0</v>
      </c>
      <c r="J25" s="67">
        <f>COUNTIFS('(3)調査表'!$G:$G,$B25,'(3)調査表'!$F:$F,集計!J$1)</f>
        <v>0</v>
      </c>
      <c r="K25" s="67">
        <f>COUNTIFS('(3)調査表'!$G:$G,$B25,'(3)調査表'!$F:$F,集計!K$1)</f>
        <v>0</v>
      </c>
      <c r="L25" s="67">
        <f>COUNTIFS('(3)調査表'!$G:$G,$B25,'(3)調査表'!$F:$F,集計!L$1)</f>
        <v>0</v>
      </c>
      <c r="M25" s="67">
        <f>COUNTIFS('(3)調査表'!$G:$G,$B25,'(3)調査表'!$F:$F,集計!M$1)</f>
        <v>0</v>
      </c>
      <c r="N25" s="67">
        <f>COUNTIFS('(3)調査表'!$G:$G,$B25,'(3)調査表'!$F:$F,集計!N$1)</f>
        <v>0</v>
      </c>
      <c r="O25" s="67">
        <f>COUNTIFS('(3)調査表'!$G:$G,$B25,'(3)調査表'!$F:$F,集計!O$1)</f>
        <v>0</v>
      </c>
      <c r="P25" s="67">
        <f>COUNTIFS('(3)調査表'!$G:$G,$B25,'(3)調査表'!$F:$F,集計!P$1)</f>
        <v>0</v>
      </c>
      <c r="Q25" s="67">
        <f>COUNTIFS('(3)調査表'!$G:$G,$B25,'(3)調査表'!$F:$F,集計!Q$1)</f>
        <v>0</v>
      </c>
      <c r="R25" s="67">
        <f>COUNTIFS('(3)調査表'!$G:$G,$B25,'(3)調査表'!$F:$F,集計!R$1)</f>
        <v>0</v>
      </c>
      <c r="S25">
        <f t="shared" si="0"/>
        <v>0</v>
      </c>
    </row>
    <row r="26" spans="1:19">
      <c r="A26" t="s">
        <v>58</v>
      </c>
      <c r="B26" s="46">
        <f t="shared" ref="B26" si="3">B5+21</f>
        <v>24</v>
      </c>
      <c r="C26" s="67">
        <f>COUNTIFS('(3)調査表'!$G:$G,$B26,'(3)調査表'!$F:$F,集計!C$1)</f>
        <v>0</v>
      </c>
      <c r="D26" s="67">
        <f>COUNTIFS('(3)調査表'!$G:$G,$B26,'(3)調査表'!$F:$F,集計!D$1)</f>
        <v>0</v>
      </c>
      <c r="E26" s="67">
        <f>COUNTIFS('(3)調査表'!$G:$G,$B26,'(3)調査表'!$F:$F,集計!E$1)</f>
        <v>0</v>
      </c>
      <c r="F26" s="67">
        <f>COUNTIFS('(3)調査表'!$G:$G,$B26,'(3)調査表'!$F:$F,集計!F$1)</f>
        <v>0</v>
      </c>
      <c r="G26" s="67">
        <f>COUNTIFS('(3)調査表'!$G:$G,$B26,'(3)調査表'!$F:$F,集計!G$1)</f>
        <v>0</v>
      </c>
      <c r="H26" s="67">
        <f>COUNTIFS('(3)調査表'!$G:$G,$B26,'(3)調査表'!$F:$F,集計!H$1)</f>
        <v>0</v>
      </c>
      <c r="I26" s="67">
        <f>COUNTIFS('(3)調査表'!$G:$G,$B26,'(3)調査表'!$F:$F,集計!I$1)</f>
        <v>0</v>
      </c>
      <c r="J26" s="67">
        <f>COUNTIFS('(3)調査表'!$G:$G,$B26,'(3)調査表'!$F:$F,集計!J$1)</f>
        <v>0</v>
      </c>
      <c r="K26" s="67">
        <f>COUNTIFS('(3)調査表'!$G:$G,$B26,'(3)調査表'!$F:$F,集計!K$1)</f>
        <v>0</v>
      </c>
      <c r="L26" s="67">
        <f>COUNTIFS('(3)調査表'!$G:$G,$B26,'(3)調査表'!$F:$F,集計!L$1)</f>
        <v>0</v>
      </c>
      <c r="M26" s="67">
        <f>COUNTIFS('(3)調査表'!$G:$G,$B26,'(3)調査表'!$F:$F,集計!M$1)</f>
        <v>0</v>
      </c>
      <c r="N26" s="67">
        <f>COUNTIFS('(3)調査表'!$G:$G,$B26,'(3)調査表'!$F:$F,集計!N$1)</f>
        <v>0</v>
      </c>
      <c r="O26" s="67">
        <f>COUNTIFS('(3)調査表'!$G:$G,$B26,'(3)調査表'!$F:$F,集計!O$1)</f>
        <v>0</v>
      </c>
      <c r="P26" s="67">
        <f>COUNTIFS('(3)調査表'!$G:$G,$B26,'(3)調査表'!$F:$F,集計!P$1)</f>
        <v>0</v>
      </c>
      <c r="Q26" s="67">
        <f>COUNTIFS('(3)調査表'!$G:$G,$B26,'(3)調査表'!$F:$F,集計!Q$1)</f>
        <v>0</v>
      </c>
      <c r="R26" s="67">
        <f>COUNTIFS('(3)調査表'!$G:$G,$B26,'(3)調査表'!$F:$F,集計!R$1)</f>
        <v>0</v>
      </c>
      <c r="S26">
        <f t="shared" si="0"/>
        <v>0</v>
      </c>
    </row>
    <row r="27" spans="1:19">
      <c r="A27" t="s">
        <v>59</v>
      </c>
      <c r="B27" s="46">
        <f t="shared" ref="B27" si="4">B8+19</f>
        <v>25</v>
      </c>
      <c r="C27" s="67">
        <f>COUNTIFS('(3)調査表'!$G:$G,$B27,'(3)調査表'!$F:$F,集計!C$1)</f>
        <v>0</v>
      </c>
      <c r="D27" s="67">
        <f>COUNTIFS('(3)調査表'!$G:$G,$B27,'(3)調査表'!$F:$F,集計!D$1)</f>
        <v>0</v>
      </c>
      <c r="E27" s="67">
        <f>COUNTIFS('(3)調査表'!$G:$G,$B27,'(3)調査表'!$F:$F,集計!E$1)</f>
        <v>0</v>
      </c>
      <c r="F27" s="67">
        <f>COUNTIFS('(3)調査表'!$G:$G,$B27,'(3)調査表'!$F:$F,集計!F$1)</f>
        <v>0</v>
      </c>
      <c r="G27" s="67">
        <f>COUNTIFS('(3)調査表'!$G:$G,$B27,'(3)調査表'!$F:$F,集計!G$1)</f>
        <v>0</v>
      </c>
      <c r="H27" s="67">
        <f>COUNTIFS('(3)調査表'!$G:$G,$B27,'(3)調査表'!$F:$F,集計!H$1)</f>
        <v>0</v>
      </c>
      <c r="I27" s="67">
        <f>COUNTIFS('(3)調査表'!$G:$G,$B27,'(3)調査表'!$F:$F,集計!I$1)</f>
        <v>0</v>
      </c>
      <c r="J27" s="67">
        <f>COUNTIFS('(3)調査表'!$G:$G,$B27,'(3)調査表'!$F:$F,集計!J$1)</f>
        <v>0</v>
      </c>
      <c r="K27" s="67">
        <f>COUNTIFS('(3)調査表'!$G:$G,$B27,'(3)調査表'!$F:$F,集計!K$1)</f>
        <v>0</v>
      </c>
      <c r="L27" s="67">
        <f>COUNTIFS('(3)調査表'!$G:$G,$B27,'(3)調査表'!$F:$F,集計!L$1)</f>
        <v>0</v>
      </c>
      <c r="M27" s="67">
        <f>COUNTIFS('(3)調査表'!$G:$G,$B27,'(3)調査表'!$F:$F,集計!M$1)</f>
        <v>0</v>
      </c>
      <c r="N27" s="67">
        <f>COUNTIFS('(3)調査表'!$G:$G,$B27,'(3)調査表'!$F:$F,集計!N$1)</f>
        <v>0</v>
      </c>
      <c r="O27" s="67">
        <f>COUNTIFS('(3)調査表'!$G:$G,$B27,'(3)調査表'!$F:$F,集計!O$1)</f>
        <v>0</v>
      </c>
      <c r="P27" s="67">
        <f>COUNTIFS('(3)調査表'!$G:$G,$B27,'(3)調査表'!$F:$F,集計!P$1)</f>
        <v>0</v>
      </c>
      <c r="Q27" s="67">
        <f>COUNTIFS('(3)調査表'!$G:$G,$B27,'(3)調査表'!$F:$F,集計!Q$1)</f>
        <v>0</v>
      </c>
      <c r="R27" s="67">
        <f>COUNTIFS('(3)調査表'!$G:$G,$B27,'(3)調査表'!$F:$F,集計!R$1)</f>
        <v>0</v>
      </c>
      <c r="S27">
        <f t="shared" si="0"/>
        <v>0</v>
      </c>
    </row>
    <row r="28" spans="1:19">
      <c r="A28" t="s">
        <v>60</v>
      </c>
      <c r="B28" s="46">
        <f t="shared" ref="B28" si="5">B8+20</f>
        <v>26</v>
      </c>
      <c r="C28" s="67">
        <f>COUNTIFS('(3)調査表'!$G:$G,$B28,'(3)調査表'!$F:$F,集計!C$1)</f>
        <v>0</v>
      </c>
      <c r="D28" s="67">
        <f>COUNTIFS('(3)調査表'!$G:$G,$B28,'(3)調査表'!$F:$F,集計!D$1)</f>
        <v>0</v>
      </c>
      <c r="E28" s="67">
        <f>COUNTIFS('(3)調査表'!$G:$G,$B28,'(3)調査表'!$F:$F,集計!E$1)</f>
        <v>0</v>
      </c>
      <c r="F28" s="67">
        <f>COUNTIFS('(3)調査表'!$G:$G,$B28,'(3)調査表'!$F:$F,集計!F$1)</f>
        <v>0</v>
      </c>
      <c r="G28" s="67">
        <f>COUNTIFS('(3)調査表'!$G:$G,$B28,'(3)調査表'!$F:$F,集計!G$1)</f>
        <v>0</v>
      </c>
      <c r="H28" s="67">
        <f>COUNTIFS('(3)調査表'!$G:$G,$B28,'(3)調査表'!$F:$F,集計!H$1)</f>
        <v>0</v>
      </c>
      <c r="I28" s="67">
        <f>COUNTIFS('(3)調査表'!$G:$G,$B28,'(3)調査表'!$F:$F,集計!I$1)</f>
        <v>0</v>
      </c>
      <c r="J28" s="67">
        <f>COUNTIFS('(3)調査表'!$G:$G,$B28,'(3)調査表'!$F:$F,集計!J$1)</f>
        <v>0</v>
      </c>
      <c r="K28" s="67">
        <f>COUNTIFS('(3)調査表'!$G:$G,$B28,'(3)調査表'!$F:$F,集計!K$1)</f>
        <v>0</v>
      </c>
      <c r="L28" s="67">
        <f>COUNTIFS('(3)調査表'!$G:$G,$B28,'(3)調査表'!$F:$F,集計!L$1)</f>
        <v>0</v>
      </c>
      <c r="M28" s="67">
        <f>COUNTIFS('(3)調査表'!$G:$G,$B28,'(3)調査表'!$F:$F,集計!M$1)</f>
        <v>0</v>
      </c>
      <c r="N28" s="67">
        <f>COUNTIFS('(3)調査表'!$G:$G,$B28,'(3)調査表'!$F:$F,集計!N$1)</f>
        <v>0</v>
      </c>
      <c r="O28" s="67">
        <f>COUNTIFS('(3)調査表'!$G:$G,$B28,'(3)調査表'!$F:$F,集計!O$1)</f>
        <v>0</v>
      </c>
      <c r="P28" s="67">
        <f>COUNTIFS('(3)調査表'!$G:$G,$B28,'(3)調査表'!$F:$F,集計!P$1)</f>
        <v>0</v>
      </c>
      <c r="Q28" s="67">
        <f>COUNTIFS('(3)調査表'!$G:$G,$B28,'(3)調査表'!$F:$F,集計!Q$1)</f>
        <v>0</v>
      </c>
      <c r="R28" s="67">
        <f>COUNTIFS('(3)調査表'!$G:$G,$B28,'(3)調査表'!$F:$F,集計!R$1)</f>
        <v>0</v>
      </c>
      <c r="S28">
        <f t="shared" si="0"/>
        <v>0</v>
      </c>
    </row>
    <row r="29" spans="1:19">
      <c r="A29" t="s">
        <v>61</v>
      </c>
      <c r="B29" s="46">
        <f t="shared" ref="B29" si="6">B8+21</f>
        <v>27</v>
      </c>
      <c r="C29" s="67">
        <f>COUNTIFS('(3)調査表'!$G:$G,$B29,'(3)調査表'!$F:$F,集計!C$1)</f>
        <v>0</v>
      </c>
      <c r="D29" s="67">
        <f>COUNTIFS('(3)調査表'!$G:$G,$B29,'(3)調査表'!$F:$F,集計!D$1)</f>
        <v>0</v>
      </c>
      <c r="E29" s="67">
        <f>COUNTIFS('(3)調査表'!$G:$G,$B29,'(3)調査表'!$F:$F,集計!E$1)</f>
        <v>0</v>
      </c>
      <c r="F29" s="67">
        <f>COUNTIFS('(3)調査表'!$G:$G,$B29,'(3)調査表'!$F:$F,集計!F$1)</f>
        <v>0</v>
      </c>
      <c r="G29" s="67">
        <f>COUNTIFS('(3)調査表'!$G:$G,$B29,'(3)調査表'!$F:$F,集計!G$1)</f>
        <v>0</v>
      </c>
      <c r="H29" s="67">
        <f>COUNTIFS('(3)調査表'!$G:$G,$B29,'(3)調査表'!$F:$F,集計!H$1)</f>
        <v>0</v>
      </c>
      <c r="I29" s="67">
        <f>COUNTIFS('(3)調査表'!$G:$G,$B29,'(3)調査表'!$F:$F,集計!I$1)</f>
        <v>0</v>
      </c>
      <c r="J29" s="67">
        <f>COUNTIFS('(3)調査表'!$G:$G,$B29,'(3)調査表'!$F:$F,集計!J$1)</f>
        <v>0</v>
      </c>
      <c r="K29" s="67">
        <f>COUNTIFS('(3)調査表'!$G:$G,$B29,'(3)調査表'!$F:$F,集計!K$1)</f>
        <v>0</v>
      </c>
      <c r="L29" s="67">
        <f>COUNTIFS('(3)調査表'!$G:$G,$B29,'(3)調査表'!$F:$F,集計!L$1)</f>
        <v>0</v>
      </c>
      <c r="M29" s="67">
        <f>COUNTIFS('(3)調査表'!$G:$G,$B29,'(3)調査表'!$F:$F,集計!M$1)</f>
        <v>0</v>
      </c>
      <c r="N29" s="67">
        <f>COUNTIFS('(3)調査表'!$G:$G,$B29,'(3)調査表'!$F:$F,集計!N$1)</f>
        <v>0</v>
      </c>
      <c r="O29" s="67">
        <f>COUNTIFS('(3)調査表'!$G:$G,$B29,'(3)調査表'!$F:$F,集計!O$1)</f>
        <v>0</v>
      </c>
      <c r="P29" s="67">
        <f>COUNTIFS('(3)調査表'!$G:$G,$B29,'(3)調査表'!$F:$F,集計!P$1)</f>
        <v>0</v>
      </c>
      <c r="Q29" s="67">
        <f>COUNTIFS('(3)調査表'!$G:$G,$B29,'(3)調査表'!$F:$F,集計!Q$1)</f>
        <v>0</v>
      </c>
      <c r="R29" s="67">
        <f>COUNTIFS('(3)調査表'!$G:$G,$B29,'(3)調査表'!$F:$F,集計!R$1)</f>
        <v>0</v>
      </c>
      <c r="S29">
        <f t="shared" si="0"/>
        <v>0</v>
      </c>
    </row>
    <row r="30" spans="1:19">
      <c r="A30" t="s">
        <v>62</v>
      </c>
      <c r="B30" s="46">
        <f t="shared" ref="B30" si="7">B11+19</f>
        <v>28</v>
      </c>
      <c r="C30" s="67">
        <f>COUNTIFS('(3)調査表'!$G:$G,$B30,'(3)調査表'!$F:$F,集計!C$1)</f>
        <v>0</v>
      </c>
      <c r="D30" s="67">
        <f>COUNTIFS('(3)調査表'!$G:$G,$B30,'(3)調査表'!$F:$F,集計!D$1)</f>
        <v>0</v>
      </c>
      <c r="E30" s="67">
        <f>COUNTIFS('(3)調査表'!$G:$G,$B30,'(3)調査表'!$F:$F,集計!E$1)</f>
        <v>0</v>
      </c>
      <c r="F30" s="67">
        <f>COUNTIFS('(3)調査表'!$G:$G,$B30,'(3)調査表'!$F:$F,集計!F$1)</f>
        <v>0</v>
      </c>
      <c r="G30" s="67">
        <f>COUNTIFS('(3)調査表'!$G:$G,$B30,'(3)調査表'!$F:$F,集計!G$1)</f>
        <v>0</v>
      </c>
      <c r="H30" s="67">
        <f>COUNTIFS('(3)調査表'!$G:$G,$B30,'(3)調査表'!$F:$F,集計!H$1)</f>
        <v>0</v>
      </c>
      <c r="I30" s="67">
        <f>COUNTIFS('(3)調査表'!$G:$G,$B30,'(3)調査表'!$F:$F,集計!I$1)</f>
        <v>0</v>
      </c>
      <c r="J30" s="67">
        <f>COUNTIFS('(3)調査表'!$G:$G,$B30,'(3)調査表'!$F:$F,集計!J$1)</f>
        <v>0</v>
      </c>
      <c r="K30" s="67">
        <f>COUNTIFS('(3)調査表'!$G:$G,$B30,'(3)調査表'!$F:$F,集計!K$1)</f>
        <v>0</v>
      </c>
      <c r="L30" s="67">
        <f>COUNTIFS('(3)調査表'!$G:$G,$B30,'(3)調査表'!$F:$F,集計!L$1)</f>
        <v>0</v>
      </c>
      <c r="M30" s="67">
        <f>COUNTIFS('(3)調査表'!$G:$G,$B30,'(3)調査表'!$F:$F,集計!M$1)</f>
        <v>0</v>
      </c>
      <c r="N30" s="67">
        <f>COUNTIFS('(3)調査表'!$G:$G,$B30,'(3)調査表'!$F:$F,集計!N$1)</f>
        <v>0</v>
      </c>
      <c r="O30" s="67">
        <f>COUNTIFS('(3)調査表'!$G:$G,$B30,'(3)調査表'!$F:$F,集計!O$1)</f>
        <v>0</v>
      </c>
      <c r="P30" s="67">
        <f>COUNTIFS('(3)調査表'!$G:$G,$B30,'(3)調査表'!$F:$F,集計!P$1)</f>
        <v>0</v>
      </c>
      <c r="Q30" s="67">
        <f>COUNTIFS('(3)調査表'!$G:$G,$B30,'(3)調査表'!$F:$F,集計!Q$1)</f>
        <v>0</v>
      </c>
      <c r="R30" s="67">
        <f>COUNTIFS('(3)調査表'!$G:$G,$B30,'(3)調査表'!$F:$F,集計!R$1)</f>
        <v>0</v>
      </c>
      <c r="S30">
        <f t="shared" si="0"/>
        <v>0</v>
      </c>
    </row>
    <row r="31" spans="1:19">
      <c r="A31" t="s">
        <v>63</v>
      </c>
      <c r="B31" s="46">
        <f t="shared" ref="B31" si="8">B11+20</f>
        <v>29</v>
      </c>
      <c r="C31" s="67">
        <f>COUNTIFS('(3)調査表'!$G:$G,$B31,'(3)調査表'!$F:$F,集計!C$1)</f>
        <v>0</v>
      </c>
      <c r="D31" s="67">
        <f>COUNTIFS('(3)調査表'!$G:$G,$B31,'(3)調査表'!$F:$F,集計!D$1)</f>
        <v>0</v>
      </c>
      <c r="E31" s="67">
        <f>COUNTIFS('(3)調査表'!$G:$G,$B31,'(3)調査表'!$F:$F,集計!E$1)</f>
        <v>0</v>
      </c>
      <c r="F31" s="67">
        <f>COUNTIFS('(3)調査表'!$G:$G,$B31,'(3)調査表'!$F:$F,集計!F$1)</f>
        <v>0</v>
      </c>
      <c r="G31" s="67">
        <f>COUNTIFS('(3)調査表'!$G:$G,$B31,'(3)調査表'!$F:$F,集計!G$1)</f>
        <v>0</v>
      </c>
      <c r="H31" s="67">
        <f>COUNTIFS('(3)調査表'!$G:$G,$B31,'(3)調査表'!$F:$F,集計!H$1)</f>
        <v>0</v>
      </c>
      <c r="I31" s="67">
        <f>COUNTIFS('(3)調査表'!$G:$G,$B31,'(3)調査表'!$F:$F,集計!I$1)</f>
        <v>0</v>
      </c>
      <c r="J31" s="67">
        <f>COUNTIFS('(3)調査表'!$G:$G,$B31,'(3)調査表'!$F:$F,集計!J$1)</f>
        <v>0</v>
      </c>
      <c r="K31" s="67">
        <f>COUNTIFS('(3)調査表'!$G:$G,$B31,'(3)調査表'!$F:$F,集計!K$1)</f>
        <v>0</v>
      </c>
      <c r="L31" s="67">
        <f>COUNTIFS('(3)調査表'!$G:$G,$B31,'(3)調査表'!$F:$F,集計!L$1)</f>
        <v>0</v>
      </c>
      <c r="M31" s="67">
        <f>COUNTIFS('(3)調査表'!$G:$G,$B31,'(3)調査表'!$F:$F,集計!M$1)</f>
        <v>0</v>
      </c>
      <c r="N31" s="67">
        <f>COUNTIFS('(3)調査表'!$G:$G,$B31,'(3)調査表'!$F:$F,集計!N$1)</f>
        <v>0</v>
      </c>
      <c r="O31" s="67">
        <f>COUNTIFS('(3)調査表'!$G:$G,$B31,'(3)調査表'!$F:$F,集計!O$1)</f>
        <v>0</v>
      </c>
      <c r="P31" s="67">
        <f>COUNTIFS('(3)調査表'!$G:$G,$B31,'(3)調査表'!$F:$F,集計!P$1)</f>
        <v>0</v>
      </c>
      <c r="Q31" s="67">
        <f>COUNTIFS('(3)調査表'!$G:$G,$B31,'(3)調査表'!$F:$F,集計!Q$1)</f>
        <v>0</v>
      </c>
      <c r="R31" s="67">
        <f>COUNTIFS('(3)調査表'!$G:$G,$B31,'(3)調査表'!$F:$F,集計!R$1)</f>
        <v>0</v>
      </c>
      <c r="S31">
        <f t="shared" si="0"/>
        <v>0</v>
      </c>
    </row>
    <row r="32" spans="1:19">
      <c r="A32" t="s">
        <v>64</v>
      </c>
      <c r="B32" s="46">
        <f t="shared" ref="B32" si="9">B11+21</f>
        <v>30</v>
      </c>
      <c r="C32" s="67">
        <f>COUNTIFS('(3)調査表'!$G:$G,$B32,'(3)調査表'!$F:$F,集計!C$1)</f>
        <v>0</v>
      </c>
      <c r="D32" s="67">
        <f>COUNTIFS('(3)調査表'!$G:$G,$B32,'(3)調査表'!$F:$F,集計!D$1)</f>
        <v>0</v>
      </c>
      <c r="E32" s="67">
        <f>COUNTIFS('(3)調査表'!$G:$G,$B32,'(3)調査表'!$F:$F,集計!E$1)</f>
        <v>0</v>
      </c>
      <c r="F32" s="67">
        <f>COUNTIFS('(3)調査表'!$G:$G,$B32,'(3)調査表'!$F:$F,集計!F$1)</f>
        <v>0</v>
      </c>
      <c r="G32" s="67">
        <f>COUNTIFS('(3)調査表'!$G:$G,$B32,'(3)調査表'!$F:$F,集計!G$1)</f>
        <v>0</v>
      </c>
      <c r="H32" s="67">
        <f>COUNTIFS('(3)調査表'!$G:$G,$B32,'(3)調査表'!$F:$F,集計!H$1)</f>
        <v>0</v>
      </c>
      <c r="I32" s="67">
        <f>COUNTIFS('(3)調査表'!$G:$G,$B32,'(3)調査表'!$F:$F,集計!I$1)</f>
        <v>0</v>
      </c>
      <c r="J32" s="67">
        <f>COUNTIFS('(3)調査表'!$G:$G,$B32,'(3)調査表'!$F:$F,集計!J$1)</f>
        <v>0</v>
      </c>
      <c r="K32" s="67">
        <f>COUNTIFS('(3)調査表'!$G:$G,$B32,'(3)調査表'!$F:$F,集計!K$1)</f>
        <v>0</v>
      </c>
      <c r="L32" s="67">
        <f>COUNTIFS('(3)調査表'!$G:$G,$B32,'(3)調査表'!$F:$F,集計!L$1)</f>
        <v>0</v>
      </c>
      <c r="M32" s="67">
        <f>COUNTIFS('(3)調査表'!$G:$G,$B32,'(3)調査表'!$F:$F,集計!M$1)</f>
        <v>0</v>
      </c>
      <c r="N32" s="67">
        <f>COUNTIFS('(3)調査表'!$G:$G,$B32,'(3)調査表'!$F:$F,集計!N$1)</f>
        <v>0</v>
      </c>
      <c r="O32" s="67">
        <f>COUNTIFS('(3)調査表'!$G:$G,$B32,'(3)調査表'!$F:$F,集計!O$1)</f>
        <v>0</v>
      </c>
      <c r="P32" s="67">
        <f>COUNTIFS('(3)調査表'!$G:$G,$B32,'(3)調査表'!$F:$F,集計!P$1)</f>
        <v>0</v>
      </c>
      <c r="Q32" s="67">
        <f>COUNTIFS('(3)調査表'!$G:$G,$B32,'(3)調査表'!$F:$F,集計!Q$1)</f>
        <v>0</v>
      </c>
      <c r="R32" s="67">
        <f>COUNTIFS('(3)調査表'!$G:$G,$B32,'(3)調査表'!$F:$F,集計!R$1)</f>
        <v>0</v>
      </c>
      <c r="S32">
        <f t="shared" si="0"/>
        <v>0</v>
      </c>
    </row>
    <row r="33" spans="1:19">
      <c r="A33" t="s">
        <v>65</v>
      </c>
      <c r="B33" s="46">
        <f t="shared" ref="B33" si="10">B14+19</f>
        <v>31</v>
      </c>
      <c r="C33" s="67">
        <f>COUNTIFS('(3)調査表'!$G:$G,$B33,'(3)調査表'!$F:$F,集計!C$1)</f>
        <v>0</v>
      </c>
      <c r="D33" s="67">
        <f>COUNTIFS('(3)調査表'!$G:$G,$B33,'(3)調査表'!$F:$F,集計!D$1)</f>
        <v>0</v>
      </c>
      <c r="E33" s="67">
        <f>COUNTIFS('(3)調査表'!$G:$G,$B33,'(3)調査表'!$F:$F,集計!E$1)</f>
        <v>0</v>
      </c>
      <c r="F33" s="67">
        <f>COUNTIFS('(3)調査表'!$G:$G,$B33,'(3)調査表'!$F:$F,集計!F$1)</f>
        <v>0</v>
      </c>
      <c r="G33" s="67">
        <f>COUNTIFS('(3)調査表'!$G:$G,$B33,'(3)調査表'!$F:$F,集計!G$1)</f>
        <v>0</v>
      </c>
      <c r="H33" s="67">
        <f>COUNTIFS('(3)調査表'!$G:$G,$B33,'(3)調査表'!$F:$F,集計!H$1)</f>
        <v>0</v>
      </c>
      <c r="I33" s="67">
        <f>COUNTIFS('(3)調査表'!$G:$G,$B33,'(3)調査表'!$F:$F,集計!I$1)</f>
        <v>0</v>
      </c>
      <c r="J33" s="67">
        <f>COUNTIFS('(3)調査表'!$G:$G,$B33,'(3)調査表'!$F:$F,集計!J$1)</f>
        <v>0</v>
      </c>
      <c r="K33" s="67">
        <f>COUNTIFS('(3)調査表'!$G:$G,$B33,'(3)調査表'!$F:$F,集計!K$1)</f>
        <v>0</v>
      </c>
      <c r="L33" s="67">
        <f>COUNTIFS('(3)調査表'!$G:$G,$B33,'(3)調査表'!$F:$F,集計!L$1)</f>
        <v>0</v>
      </c>
      <c r="M33" s="67">
        <f>COUNTIFS('(3)調査表'!$G:$G,$B33,'(3)調査表'!$F:$F,集計!M$1)</f>
        <v>0</v>
      </c>
      <c r="N33" s="67">
        <f>COUNTIFS('(3)調査表'!$G:$G,$B33,'(3)調査表'!$F:$F,集計!N$1)</f>
        <v>0</v>
      </c>
      <c r="O33" s="67">
        <f>COUNTIFS('(3)調査表'!$G:$G,$B33,'(3)調査表'!$F:$F,集計!O$1)</f>
        <v>0</v>
      </c>
      <c r="P33" s="67">
        <f>COUNTIFS('(3)調査表'!$G:$G,$B33,'(3)調査表'!$F:$F,集計!P$1)</f>
        <v>0</v>
      </c>
      <c r="Q33" s="67">
        <f>COUNTIFS('(3)調査表'!$G:$G,$B33,'(3)調査表'!$F:$F,集計!Q$1)</f>
        <v>0</v>
      </c>
      <c r="R33" s="67">
        <f>COUNTIFS('(3)調査表'!$G:$G,$B33,'(3)調査表'!$F:$F,集計!R$1)</f>
        <v>0</v>
      </c>
      <c r="S33">
        <f t="shared" si="0"/>
        <v>0</v>
      </c>
    </row>
    <row r="34" spans="1:19">
      <c r="A34" t="s">
        <v>66</v>
      </c>
      <c r="B34" s="46">
        <f t="shared" ref="B34" si="11">B14+20</f>
        <v>32</v>
      </c>
      <c r="C34" s="67">
        <f>COUNTIFS('(3)調査表'!$G:$G,$B34,'(3)調査表'!$F:$F,集計!C$1)</f>
        <v>0</v>
      </c>
      <c r="D34" s="67">
        <f>COUNTIFS('(3)調査表'!$G:$G,$B34,'(3)調査表'!$F:$F,集計!D$1)</f>
        <v>0</v>
      </c>
      <c r="E34" s="67">
        <f>COUNTIFS('(3)調査表'!$G:$G,$B34,'(3)調査表'!$F:$F,集計!E$1)</f>
        <v>0</v>
      </c>
      <c r="F34" s="67">
        <f>COUNTIFS('(3)調査表'!$G:$G,$B34,'(3)調査表'!$F:$F,集計!F$1)</f>
        <v>0</v>
      </c>
      <c r="G34" s="67">
        <f>COUNTIFS('(3)調査表'!$G:$G,$B34,'(3)調査表'!$F:$F,集計!G$1)</f>
        <v>0</v>
      </c>
      <c r="H34" s="67">
        <f>COUNTIFS('(3)調査表'!$G:$G,$B34,'(3)調査表'!$F:$F,集計!H$1)</f>
        <v>0</v>
      </c>
      <c r="I34" s="67">
        <f>COUNTIFS('(3)調査表'!$G:$G,$B34,'(3)調査表'!$F:$F,集計!I$1)</f>
        <v>0</v>
      </c>
      <c r="J34" s="67">
        <f>COUNTIFS('(3)調査表'!$G:$G,$B34,'(3)調査表'!$F:$F,集計!J$1)</f>
        <v>0</v>
      </c>
      <c r="K34" s="67">
        <f>COUNTIFS('(3)調査表'!$G:$G,$B34,'(3)調査表'!$F:$F,集計!K$1)</f>
        <v>0</v>
      </c>
      <c r="L34" s="67">
        <f>COUNTIFS('(3)調査表'!$G:$G,$B34,'(3)調査表'!$F:$F,集計!L$1)</f>
        <v>0</v>
      </c>
      <c r="M34" s="67">
        <f>COUNTIFS('(3)調査表'!$G:$G,$B34,'(3)調査表'!$F:$F,集計!M$1)</f>
        <v>0</v>
      </c>
      <c r="N34" s="67">
        <f>COUNTIFS('(3)調査表'!$G:$G,$B34,'(3)調査表'!$F:$F,集計!N$1)</f>
        <v>0</v>
      </c>
      <c r="O34" s="67">
        <f>COUNTIFS('(3)調査表'!$G:$G,$B34,'(3)調査表'!$F:$F,集計!O$1)</f>
        <v>0</v>
      </c>
      <c r="P34" s="67">
        <f>COUNTIFS('(3)調査表'!$G:$G,$B34,'(3)調査表'!$F:$F,集計!P$1)</f>
        <v>0</v>
      </c>
      <c r="Q34" s="67">
        <f>COUNTIFS('(3)調査表'!$G:$G,$B34,'(3)調査表'!$F:$F,集計!Q$1)</f>
        <v>0</v>
      </c>
      <c r="R34" s="67">
        <f>COUNTIFS('(3)調査表'!$G:$G,$B34,'(3)調査表'!$F:$F,集計!R$1)</f>
        <v>0</v>
      </c>
      <c r="S34">
        <f t="shared" si="0"/>
        <v>0</v>
      </c>
    </row>
    <row r="35" spans="1:19">
      <c r="A35" t="s">
        <v>67</v>
      </c>
      <c r="B35" s="46">
        <f t="shared" ref="B35" si="12">B14+21</f>
        <v>33</v>
      </c>
      <c r="C35" s="67">
        <f>COUNTIFS('(3)調査表'!$G:$G,$B35,'(3)調査表'!$F:$F,集計!C$1)</f>
        <v>0</v>
      </c>
      <c r="D35" s="67">
        <f>COUNTIFS('(3)調査表'!$G:$G,$B35,'(3)調査表'!$F:$F,集計!D$1)</f>
        <v>0</v>
      </c>
      <c r="E35" s="67">
        <f>COUNTIFS('(3)調査表'!$G:$G,$B35,'(3)調査表'!$F:$F,集計!E$1)</f>
        <v>0</v>
      </c>
      <c r="F35" s="67">
        <f>COUNTIFS('(3)調査表'!$G:$G,$B35,'(3)調査表'!$F:$F,集計!F$1)</f>
        <v>0</v>
      </c>
      <c r="G35" s="67">
        <f>COUNTIFS('(3)調査表'!$G:$G,$B35,'(3)調査表'!$F:$F,集計!G$1)</f>
        <v>0</v>
      </c>
      <c r="H35" s="67">
        <f>COUNTIFS('(3)調査表'!$G:$G,$B35,'(3)調査表'!$F:$F,集計!H$1)</f>
        <v>0</v>
      </c>
      <c r="I35" s="67">
        <f>COUNTIFS('(3)調査表'!$G:$G,$B35,'(3)調査表'!$F:$F,集計!I$1)</f>
        <v>0</v>
      </c>
      <c r="J35" s="67">
        <f>COUNTIFS('(3)調査表'!$G:$G,$B35,'(3)調査表'!$F:$F,集計!J$1)</f>
        <v>0</v>
      </c>
      <c r="K35" s="67">
        <f>COUNTIFS('(3)調査表'!$G:$G,$B35,'(3)調査表'!$F:$F,集計!K$1)</f>
        <v>0</v>
      </c>
      <c r="L35" s="67">
        <f>COUNTIFS('(3)調査表'!$G:$G,$B35,'(3)調査表'!$F:$F,集計!L$1)</f>
        <v>0</v>
      </c>
      <c r="M35" s="67">
        <f>COUNTIFS('(3)調査表'!$G:$G,$B35,'(3)調査表'!$F:$F,集計!M$1)</f>
        <v>0</v>
      </c>
      <c r="N35" s="67">
        <f>COUNTIFS('(3)調査表'!$G:$G,$B35,'(3)調査表'!$F:$F,集計!N$1)</f>
        <v>0</v>
      </c>
      <c r="O35" s="67">
        <f>COUNTIFS('(3)調査表'!$G:$G,$B35,'(3)調査表'!$F:$F,集計!O$1)</f>
        <v>0</v>
      </c>
      <c r="P35" s="67">
        <f>COUNTIFS('(3)調査表'!$G:$G,$B35,'(3)調査表'!$F:$F,集計!P$1)</f>
        <v>0</v>
      </c>
      <c r="Q35" s="67">
        <f>COUNTIFS('(3)調査表'!$G:$G,$B35,'(3)調査表'!$F:$F,集計!Q$1)</f>
        <v>0</v>
      </c>
      <c r="R35" s="67">
        <f>COUNTIFS('(3)調査表'!$G:$G,$B35,'(3)調査表'!$F:$F,集計!R$1)</f>
        <v>0</v>
      </c>
      <c r="S35">
        <f t="shared" si="0"/>
        <v>0</v>
      </c>
    </row>
    <row r="36" spans="1:19">
      <c r="A36" t="s">
        <v>68</v>
      </c>
      <c r="B36" s="46">
        <f t="shared" ref="B36" si="13">B17+19</f>
        <v>34</v>
      </c>
      <c r="C36" s="67">
        <f>COUNTIFS('(3)調査表'!$G:$G,$B36,'(3)調査表'!$F:$F,集計!C$1)</f>
        <v>0</v>
      </c>
      <c r="D36" s="67">
        <f>COUNTIFS('(3)調査表'!$G:$G,$B36,'(3)調査表'!$F:$F,集計!D$1)</f>
        <v>0</v>
      </c>
      <c r="E36" s="67">
        <f>COUNTIFS('(3)調査表'!$G:$G,$B36,'(3)調査表'!$F:$F,集計!E$1)</f>
        <v>0</v>
      </c>
      <c r="F36" s="67">
        <f>COUNTIFS('(3)調査表'!$G:$G,$B36,'(3)調査表'!$F:$F,集計!F$1)</f>
        <v>0</v>
      </c>
      <c r="G36" s="67">
        <f>COUNTIFS('(3)調査表'!$G:$G,$B36,'(3)調査表'!$F:$F,集計!G$1)</f>
        <v>0</v>
      </c>
      <c r="H36" s="67">
        <f>COUNTIFS('(3)調査表'!$G:$G,$B36,'(3)調査表'!$F:$F,集計!H$1)</f>
        <v>0</v>
      </c>
      <c r="I36" s="67">
        <f>COUNTIFS('(3)調査表'!$G:$G,$B36,'(3)調査表'!$F:$F,集計!I$1)</f>
        <v>0</v>
      </c>
      <c r="J36" s="67">
        <f>COUNTIFS('(3)調査表'!$G:$G,$B36,'(3)調査表'!$F:$F,集計!J$1)</f>
        <v>0</v>
      </c>
      <c r="K36" s="67">
        <f>COUNTIFS('(3)調査表'!$G:$G,$B36,'(3)調査表'!$F:$F,集計!K$1)</f>
        <v>0</v>
      </c>
      <c r="L36" s="67">
        <f>COUNTIFS('(3)調査表'!$G:$G,$B36,'(3)調査表'!$F:$F,集計!L$1)</f>
        <v>0</v>
      </c>
      <c r="M36" s="67">
        <f>COUNTIFS('(3)調査表'!$G:$G,$B36,'(3)調査表'!$F:$F,集計!M$1)</f>
        <v>0</v>
      </c>
      <c r="N36" s="67">
        <f>COUNTIFS('(3)調査表'!$G:$G,$B36,'(3)調査表'!$F:$F,集計!N$1)</f>
        <v>0</v>
      </c>
      <c r="O36" s="67">
        <f>COUNTIFS('(3)調査表'!$G:$G,$B36,'(3)調査表'!$F:$F,集計!O$1)</f>
        <v>0</v>
      </c>
      <c r="P36" s="67">
        <f>COUNTIFS('(3)調査表'!$G:$G,$B36,'(3)調査表'!$F:$F,集計!P$1)</f>
        <v>0</v>
      </c>
      <c r="Q36" s="67">
        <f>COUNTIFS('(3)調査表'!$G:$G,$B36,'(3)調査表'!$F:$F,集計!Q$1)</f>
        <v>0</v>
      </c>
      <c r="R36" s="67">
        <f>COUNTIFS('(3)調査表'!$G:$G,$B36,'(3)調査表'!$F:$F,集計!R$1)</f>
        <v>0</v>
      </c>
      <c r="S36">
        <f t="shared" si="0"/>
        <v>0</v>
      </c>
    </row>
    <row r="37" spans="1:19">
      <c r="A37" t="s">
        <v>69</v>
      </c>
      <c r="B37" s="46">
        <f t="shared" ref="B37" si="14">B17+20</f>
        <v>35</v>
      </c>
      <c r="C37" s="67">
        <f>COUNTIFS('(3)調査表'!$G:$G,$B37,'(3)調査表'!$F:$F,集計!C$1)</f>
        <v>0</v>
      </c>
      <c r="D37" s="67">
        <f>COUNTIFS('(3)調査表'!$G:$G,$B37,'(3)調査表'!$F:$F,集計!D$1)</f>
        <v>0</v>
      </c>
      <c r="E37" s="67">
        <f>COUNTIFS('(3)調査表'!$G:$G,$B37,'(3)調査表'!$F:$F,集計!E$1)</f>
        <v>0</v>
      </c>
      <c r="F37" s="67">
        <f>COUNTIFS('(3)調査表'!$G:$G,$B37,'(3)調査表'!$F:$F,集計!F$1)</f>
        <v>0</v>
      </c>
      <c r="G37" s="67">
        <f>COUNTIFS('(3)調査表'!$G:$G,$B37,'(3)調査表'!$F:$F,集計!G$1)</f>
        <v>0</v>
      </c>
      <c r="H37" s="67">
        <f>COUNTIFS('(3)調査表'!$G:$G,$B37,'(3)調査表'!$F:$F,集計!H$1)</f>
        <v>0</v>
      </c>
      <c r="I37" s="67">
        <f>COUNTIFS('(3)調査表'!$G:$G,$B37,'(3)調査表'!$F:$F,集計!I$1)</f>
        <v>0</v>
      </c>
      <c r="J37" s="67">
        <f>COUNTIFS('(3)調査表'!$G:$G,$B37,'(3)調査表'!$F:$F,集計!J$1)</f>
        <v>0</v>
      </c>
      <c r="K37" s="67">
        <f>COUNTIFS('(3)調査表'!$G:$G,$B37,'(3)調査表'!$F:$F,集計!K$1)</f>
        <v>0</v>
      </c>
      <c r="L37" s="67">
        <f>COUNTIFS('(3)調査表'!$G:$G,$B37,'(3)調査表'!$F:$F,集計!L$1)</f>
        <v>0</v>
      </c>
      <c r="M37" s="67">
        <f>COUNTIFS('(3)調査表'!$G:$G,$B37,'(3)調査表'!$F:$F,集計!M$1)</f>
        <v>0</v>
      </c>
      <c r="N37" s="67">
        <f>COUNTIFS('(3)調査表'!$G:$G,$B37,'(3)調査表'!$F:$F,集計!N$1)</f>
        <v>0</v>
      </c>
      <c r="O37" s="67">
        <f>COUNTIFS('(3)調査表'!$G:$G,$B37,'(3)調査表'!$F:$F,集計!O$1)</f>
        <v>0</v>
      </c>
      <c r="P37" s="67">
        <f>COUNTIFS('(3)調査表'!$G:$G,$B37,'(3)調査表'!$F:$F,集計!P$1)</f>
        <v>0</v>
      </c>
      <c r="Q37" s="67">
        <f>COUNTIFS('(3)調査表'!$G:$G,$B37,'(3)調査表'!$F:$F,集計!Q$1)</f>
        <v>0</v>
      </c>
      <c r="R37" s="67">
        <f>COUNTIFS('(3)調査表'!$G:$G,$B37,'(3)調査表'!$F:$F,集計!R$1)</f>
        <v>0</v>
      </c>
      <c r="S37">
        <f t="shared" si="0"/>
        <v>0</v>
      </c>
    </row>
    <row r="38" spans="1:19">
      <c r="A38" t="s">
        <v>70</v>
      </c>
      <c r="B38" s="46">
        <f t="shared" ref="B38" si="15">B17+21</f>
        <v>36</v>
      </c>
      <c r="C38" s="67">
        <f>COUNTIFS('(3)調査表'!$G:$G,$B38,'(3)調査表'!$F:$F,集計!C$1)</f>
        <v>0</v>
      </c>
      <c r="D38" s="67">
        <f>COUNTIFS('(3)調査表'!$G:$G,$B38,'(3)調査表'!$F:$F,集計!D$1)</f>
        <v>0</v>
      </c>
      <c r="E38" s="67">
        <f>COUNTIFS('(3)調査表'!$G:$G,$B38,'(3)調査表'!$F:$F,集計!E$1)</f>
        <v>0</v>
      </c>
      <c r="F38" s="67">
        <f>COUNTIFS('(3)調査表'!$G:$G,$B38,'(3)調査表'!$F:$F,集計!F$1)</f>
        <v>0</v>
      </c>
      <c r="G38" s="67">
        <f>COUNTIFS('(3)調査表'!$G:$G,$B38,'(3)調査表'!$F:$F,集計!G$1)</f>
        <v>0</v>
      </c>
      <c r="H38" s="67">
        <f>COUNTIFS('(3)調査表'!$G:$G,$B38,'(3)調査表'!$F:$F,集計!H$1)</f>
        <v>0</v>
      </c>
      <c r="I38" s="67">
        <f>COUNTIFS('(3)調査表'!$G:$G,$B38,'(3)調査表'!$F:$F,集計!I$1)</f>
        <v>0</v>
      </c>
      <c r="J38" s="67">
        <f>COUNTIFS('(3)調査表'!$G:$G,$B38,'(3)調査表'!$F:$F,集計!J$1)</f>
        <v>0</v>
      </c>
      <c r="K38" s="67">
        <f>COUNTIFS('(3)調査表'!$G:$G,$B38,'(3)調査表'!$F:$F,集計!K$1)</f>
        <v>0</v>
      </c>
      <c r="L38" s="67">
        <f>COUNTIFS('(3)調査表'!$G:$G,$B38,'(3)調査表'!$F:$F,集計!L$1)</f>
        <v>0</v>
      </c>
      <c r="M38" s="67">
        <f>COUNTIFS('(3)調査表'!$G:$G,$B38,'(3)調査表'!$F:$F,集計!M$1)</f>
        <v>0</v>
      </c>
      <c r="N38" s="67">
        <f>COUNTIFS('(3)調査表'!$G:$G,$B38,'(3)調査表'!$F:$F,集計!N$1)</f>
        <v>0</v>
      </c>
      <c r="O38" s="67">
        <f>COUNTIFS('(3)調査表'!$G:$G,$B38,'(3)調査表'!$F:$F,集計!O$1)</f>
        <v>0</v>
      </c>
      <c r="P38" s="67">
        <f>COUNTIFS('(3)調査表'!$G:$G,$B38,'(3)調査表'!$F:$F,集計!P$1)</f>
        <v>0</v>
      </c>
      <c r="Q38" s="67">
        <f>COUNTIFS('(3)調査表'!$G:$G,$B38,'(3)調査表'!$F:$F,集計!Q$1)</f>
        <v>0</v>
      </c>
      <c r="R38" s="67">
        <f>COUNTIFS('(3)調査表'!$G:$G,$B38,'(3)調査表'!$F:$F,集計!R$1)</f>
        <v>0</v>
      </c>
      <c r="S38">
        <f t="shared" si="0"/>
        <v>0</v>
      </c>
    </row>
    <row r="39" spans="1:19">
      <c r="A39" t="s">
        <v>71</v>
      </c>
      <c r="B39" s="46">
        <f t="shared" ref="B39" si="16">B20+19</f>
        <v>37</v>
      </c>
      <c r="C39" s="67">
        <f>COUNTIFS('(3)調査表'!$G:$G,$B39,'(3)調査表'!$F:$F,集計!C$1)</f>
        <v>0</v>
      </c>
      <c r="D39" s="67">
        <f>COUNTIFS('(3)調査表'!$G:$G,$B39,'(3)調査表'!$F:$F,集計!D$1)</f>
        <v>0</v>
      </c>
      <c r="E39" s="67">
        <f>COUNTIFS('(3)調査表'!$G:$G,$B39,'(3)調査表'!$F:$F,集計!E$1)</f>
        <v>0</v>
      </c>
      <c r="F39" s="67">
        <f>COUNTIFS('(3)調査表'!$G:$G,$B39,'(3)調査表'!$F:$F,集計!F$1)</f>
        <v>0</v>
      </c>
      <c r="G39" s="67">
        <f>COUNTIFS('(3)調査表'!$G:$G,$B39,'(3)調査表'!$F:$F,集計!G$1)</f>
        <v>0</v>
      </c>
      <c r="H39" s="67">
        <f>COUNTIFS('(3)調査表'!$G:$G,$B39,'(3)調査表'!$F:$F,集計!H$1)</f>
        <v>0</v>
      </c>
      <c r="I39" s="67">
        <f>COUNTIFS('(3)調査表'!$G:$G,$B39,'(3)調査表'!$F:$F,集計!I$1)</f>
        <v>0</v>
      </c>
      <c r="J39" s="67">
        <f>COUNTIFS('(3)調査表'!$G:$G,$B39,'(3)調査表'!$F:$F,集計!J$1)</f>
        <v>0</v>
      </c>
      <c r="K39" s="67">
        <f>COUNTIFS('(3)調査表'!$G:$G,$B39,'(3)調査表'!$F:$F,集計!K$1)</f>
        <v>0</v>
      </c>
      <c r="L39" s="67">
        <f>COUNTIFS('(3)調査表'!$G:$G,$B39,'(3)調査表'!$F:$F,集計!L$1)</f>
        <v>0</v>
      </c>
      <c r="M39" s="67">
        <f>COUNTIFS('(3)調査表'!$G:$G,$B39,'(3)調査表'!$F:$F,集計!M$1)</f>
        <v>0</v>
      </c>
      <c r="N39" s="67">
        <f>COUNTIFS('(3)調査表'!$G:$G,$B39,'(3)調査表'!$F:$F,集計!N$1)</f>
        <v>0</v>
      </c>
      <c r="O39" s="67">
        <f>COUNTIFS('(3)調査表'!$G:$G,$B39,'(3)調査表'!$F:$F,集計!O$1)</f>
        <v>0</v>
      </c>
      <c r="P39" s="67">
        <f>COUNTIFS('(3)調査表'!$G:$G,$B39,'(3)調査表'!$F:$F,集計!P$1)</f>
        <v>0</v>
      </c>
      <c r="Q39" s="67">
        <f>COUNTIFS('(3)調査表'!$G:$G,$B39,'(3)調査表'!$F:$F,集計!Q$1)</f>
        <v>0</v>
      </c>
      <c r="R39" s="67">
        <f>COUNTIFS('(3)調査表'!$G:$G,$B39,'(3)調査表'!$F:$F,集計!R$1)</f>
        <v>0</v>
      </c>
      <c r="S39">
        <f t="shared" si="0"/>
        <v>0</v>
      </c>
    </row>
    <row r="40" spans="1:19">
      <c r="A40" t="s">
        <v>72</v>
      </c>
      <c r="B40" s="46">
        <f t="shared" ref="B40" si="17">B20+20</f>
        <v>38</v>
      </c>
      <c r="C40" s="67">
        <f>COUNTIFS('(3)調査表'!$G:$G,$B40,'(3)調査表'!$F:$F,集計!C$1)</f>
        <v>0</v>
      </c>
      <c r="D40" s="67">
        <f>COUNTIFS('(3)調査表'!$G:$G,$B40,'(3)調査表'!$F:$F,集計!D$1)</f>
        <v>0</v>
      </c>
      <c r="E40" s="67">
        <f>COUNTIFS('(3)調査表'!$G:$G,$B40,'(3)調査表'!$F:$F,集計!E$1)</f>
        <v>0</v>
      </c>
      <c r="F40" s="67">
        <f>COUNTIFS('(3)調査表'!$G:$G,$B40,'(3)調査表'!$F:$F,集計!F$1)</f>
        <v>0</v>
      </c>
      <c r="G40" s="67">
        <f>COUNTIFS('(3)調査表'!$G:$G,$B40,'(3)調査表'!$F:$F,集計!G$1)</f>
        <v>0</v>
      </c>
      <c r="H40" s="67">
        <f>COUNTIFS('(3)調査表'!$G:$G,$B40,'(3)調査表'!$F:$F,集計!H$1)</f>
        <v>0</v>
      </c>
      <c r="I40" s="67">
        <f>COUNTIFS('(3)調査表'!$G:$G,$B40,'(3)調査表'!$F:$F,集計!I$1)</f>
        <v>0</v>
      </c>
      <c r="J40" s="67">
        <f>COUNTIFS('(3)調査表'!$G:$G,$B40,'(3)調査表'!$F:$F,集計!J$1)</f>
        <v>0</v>
      </c>
      <c r="K40" s="67">
        <f>COUNTIFS('(3)調査表'!$G:$G,$B40,'(3)調査表'!$F:$F,集計!K$1)</f>
        <v>0</v>
      </c>
      <c r="L40" s="67">
        <f>COUNTIFS('(3)調査表'!$G:$G,$B40,'(3)調査表'!$F:$F,集計!L$1)</f>
        <v>0</v>
      </c>
      <c r="M40" s="67">
        <f>COUNTIFS('(3)調査表'!$G:$G,$B40,'(3)調査表'!$F:$F,集計!M$1)</f>
        <v>0</v>
      </c>
      <c r="N40" s="67">
        <f>COUNTIFS('(3)調査表'!$G:$G,$B40,'(3)調査表'!$F:$F,集計!N$1)</f>
        <v>0</v>
      </c>
      <c r="O40" s="67">
        <f>COUNTIFS('(3)調査表'!$G:$G,$B40,'(3)調査表'!$F:$F,集計!O$1)</f>
        <v>0</v>
      </c>
      <c r="P40" s="67">
        <f>COUNTIFS('(3)調査表'!$G:$G,$B40,'(3)調査表'!$F:$F,集計!P$1)</f>
        <v>0</v>
      </c>
      <c r="Q40" s="67">
        <f>COUNTIFS('(3)調査表'!$G:$G,$B40,'(3)調査表'!$F:$F,集計!Q$1)</f>
        <v>0</v>
      </c>
      <c r="R40" s="67">
        <f>COUNTIFS('(3)調査表'!$G:$G,$B40,'(3)調査表'!$F:$F,集計!R$1)</f>
        <v>0</v>
      </c>
      <c r="S40">
        <f t="shared" si="0"/>
        <v>0</v>
      </c>
    </row>
    <row r="41" spans="1:19">
      <c r="A41" t="s">
        <v>73</v>
      </c>
      <c r="B41" s="46">
        <f t="shared" ref="B41" si="18">B20+21</f>
        <v>39</v>
      </c>
      <c r="C41" s="67">
        <f>COUNTIFS('(3)調査表'!$G:$G,$B41,'(3)調査表'!$F:$F,集計!C$1)</f>
        <v>0</v>
      </c>
      <c r="D41" s="67">
        <f>COUNTIFS('(3)調査表'!$G:$G,$B41,'(3)調査表'!$F:$F,集計!D$1)</f>
        <v>0</v>
      </c>
      <c r="E41" s="67">
        <f>COUNTIFS('(3)調査表'!$G:$G,$B41,'(3)調査表'!$F:$F,集計!E$1)</f>
        <v>0</v>
      </c>
      <c r="F41" s="67">
        <f>COUNTIFS('(3)調査表'!$G:$G,$B41,'(3)調査表'!$F:$F,集計!F$1)</f>
        <v>0</v>
      </c>
      <c r="G41" s="67">
        <f>COUNTIFS('(3)調査表'!$G:$G,$B41,'(3)調査表'!$F:$F,集計!G$1)</f>
        <v>0</v>
      </c>
      <c r="H41" s="67">
        <f>COUNTIFS('(3)調査表'!$G:$G,$B41,'(3)調査表'!$F:$F,集計!H$1)</f>
        <v>0</v>
      </c>
      <c r="I41" s="67">
        <f>COUNTIFS('(3)調査表'!$G:$G,$B41,'(3)調査表'!$F:$F,集計!I$1)</f>
        <v>0</v>
      </c>
      <c r="J41" s="67">
        <f>COUNTIFS('(3)調査表'!$G:$G,$B41,'(3)調査表'!$F:$F,集計!J$1)</f>
        <v>0</v>
      </c>
      <c r="K41" s="67">
        <f>COUNTIFS('(3)調査表'!$G:$G,$B41,'(3)調査表'!$F:$F,集計!K$1)</f>
        <v>0</v>
      </c>
      <c r="L41" s="67">
        <f>COUNTIFS('(3)調査表'!$G:$G,$B41,'(3)調査表'!$F:$F,集計!L$1)</f>
        <v>0</v>
      </c>
      <c r="M41" s="67">
        <f>COUNTIFS('(3)調査表'!$G:$G,$B41,'(3)調査表'!$F:$F,集計!M$1)</f>
        <v>0</v>
      </c>
      <c r="N41" s="67">
        <f>COUNTIFS('(3)調査表'!$G:$G,$B41,'(3)調査表'!$F:$F,集計!N$1)</f>
        <v>0</v>
      </c>
      <c r="O41" s="67">
        <f>COUNTIFS('(3)調査表'!$G:$G,$B41,'(3)調査表'!$F:$F,集計!O$1)</f>
        <v>0</v>
      </c>
      <c r="P41" s="67">
        <f>COUNTIFS('(3)調査表'!$G:$G,$B41,'(3)調査表'!$F:$F,集計!P$1)</f>
        <v>0</v>
      </c>
      <c r="Q41" s="67">
        <f>COUNTIFS('(3)調査表'!$G:$G,$B41,'(3)調査表'!$F:$F,集計!Q$1)</f>
        <v>0</v>
      </c>
      <c r="R41" s="67">
        <f>COUNTIFS('(3)調査表'!$G:$G,$B41,'(3)調査表'!$F:$F,集計!R$1)</f>
        <v>0</v>
      </c>
      <c r="S41">
        <f t="shared" si="0"/>
        <v>0</v>
      </c>
    </row>
    <row r="42" spans="1:19">
      <c r="A42" t="s">
        <v>74</v>
      </c>
      <c r="B42" s="46">
        <f t="shared" ref="B42" si="19">B23+19</f>
        <v>40</v>
      </c>
      <c r="C42" s="67">
        <f>COUNTIFS('(3)調査表'!$G:$G,$B42,'(3)調査表'!$F:$F,集計!C$1)</f>
        <v>0</v>
      </c>
      <c r="D42" s="67">
        <f>COUNTIFS('(3)調査表'!$G:$G,$B42,'(3)調査表'!$F:$F,集計!D$1)</f>
        <v>0</v>
      </c>
      <c r="E42" s="67">
        <f>COUNTIFS('(3)調査表'!$G:$G,$B42,'(3)調査表'!$F:$F,集計!E$1)</f>
        <v>0</v>
      </c>
      <c r="F42" s="67">
        <f>COUNTIFS('(3)調査表'!$G:$G,$B42,'(3)調査表'!$F:$F,集計!F$1)</f>
        <v>0</v>
      </c>
      <c r="G42" s="67">
        <f>COUNTIFS('(3)調査表'!$G:$G,$B42,'(3)調査表'!$F:$F,集計!G$1)</f>
        <v>0</v>
      </c>
      <c r="H42" s="67">
        <f>COUNTIFS('(3)調査表'!$G:$G,$B42,'(3)調査表'!$F:$F,集計!H$1)</f>
        <v>0</v>
      </c>
      <c r="I42" s="67">
        <f>COUNTIFS('(3)調査表'!$G:$G,$B42,'(3)調査表'!$F:$F,集計!I$1)</f>
        <v>0</v>
      </c>
      <c r="J42" s="67">
        <f>COUNTIFS('(3)調査表'!$G:$G,$B42,'(3)調査表'!$F:$F,集計!J$1)</f>
        <v>0</v>
      </c>
      <c r="K42" s="67">
        <f>COUNTIFS('(3)調査表'!$G:$G,$B42,'(3)調査表'!$F:$F,集計!K$1)</f>
        <v>0</v>
      </c>
      <c r="L42" s="67">
        <f>COUNTIFS('(3)調査表'!$G:$G,$B42,'(3)調査表'!$F:$F,集計!L$1)</f>
        <v>0</v>
      </c>
      <c r="M42" s="67">
        <f>COUNTIFS('(3)調査表'!$G:$G,$B42,'(3)調査表'!$F:$F,集計!M$1)</f>
        <v>0</v>
      </c>
      <c r="N42" s="67">
        <f>COUNTIFS('(3)調査表'!$G:$G,$B42,'(3)調査表'!$F:$F,集計!N$1)</f>
        <v>0</v>
      </c>
      <c r="O42" s="67">
        <f>COUNTIFS('(3)調査表'!$G:$G,$B42,'(3)調査表'!$F:$F,集計!O$1)</f>
        <v>0</v>
      </c>
      <c r="P42" s="67">
        <f>COUNTIFS('(3)調査表'!$G:$G,$B42,'(3)調査表'!$F:$F,集計!P$1)</f>
        <v>0</v>
      </c>
      <c r="Q42" s="67">
        <f>COUNTIFS('(3)調査表'!$G:$G,$B42,'(3)調査表'!$F:$F,集計!Q$1)</f>
        <v>0</v>
      </c>
      <c r="R42" s="67">
        <f>COUNTIFS('(3)調査表'!$G:$G,$B42,'(3)調査表'!$F:$F,集計!R$1)</f>
        <v>0</v>
      </c>
      <c r="S42">
        <f t="shared" si="0"/>
        <v>0</v>
      </c>
    </row>
    <row r="43" spans="1:19">
      <c r="A43" t="s">
        <v>75</v>
      </c>
      <c r="B43" s="46">
        <f t="shared" ref="B43" si="20">B23+20</f>
        <v>41</v>
      </c>
      <c r="C43" s="67">
        <f>COUNTIFS('(3)調査表'!$G:$G,$B43,'(3)調査表'!$F:$F,集計!C$1)</f>
        <v>0</v>
      </c>
      <c r="D43" s="67">
        <f>COUNTIFS('(3)調査表'!$G:$G,$B43,'(3)調査表'!$F:$F,集計!D$1)</f>
        <v>0</v>
      </c>
      <c r="E43" s="67">
        <f>COUNTIFS('(3)調査表'!$G:$G,$B43,'(3)調査表'!$F:$F,集計!E$1)</f>
        <v>0</v>
      </c>
      <c r="F43" s="67">
        <f>COUNTIFS('(3)調査表'!$G:$G,$B43,'(3)調査表'!$F:$F,集計!F$1)</f>
        <v>0</v>
      </c>
      <c r="G43" s="67">
        <f>COUNTIFS('(3)調査表'!$G:$G,$B43,'(3)調査表'!$F:$F,集計!G$1)</f>
        <v>0</v>
      </c>
      <c r="H43" s="67">
        <f>COUNTIFS('(3)調査表'!$G:$G,$B43,'(3)調査表'!$F:$F,集計!H$1)</f>
        <v>0</v>
      </c>
      <c r="I43" s="67">
        <f>COUNTIFS('(3)調査表'!$G:$G,$B43,'(3)調査表'!$F:$F,集計!I$1)</f>
        <v>0</v>
      </c>
      <c r="J43" s="67">
        <f>COUNTIFS('(3)調査表'!$G:$G,$B43,'(3)調査表'!$F:$F,集計!J$1)</f>
        <v>0</v>
      </c>
      <c r="K43" s="67">
        <f>COUNTIFS('(3)調査表'!$G:$G,$B43,'(3)調査表'!$F:$F,集計!K$1)</f>
        <v>0</v>
      </c>
      <c r="L43" s="67">
        <f>COUNTIFS('(3)調査表'!$G:$G,$B43,'(3)調査表'!$F:$F,集計!L$1)</f>
        <v>0</v>
      </c>
      <c r="M43" s="67">
        <f>COUNTIFS('(3)調査表'!$G:$G,$B43,'(3)調査表'!$F:$F,集計!M$1)</f>
        <v>0</v>
      </c>
      <c r="N43" s="67">
        <f>COUNTIFS('(3)調査表'!$G:$G,$B43,'(3)調査表'!$F:$F,集計!N$1)</f>
        <v>0</v>
      </c>
      <c r="O43" s="67">
        <f>COUNTIFS('(3)調査表'!$G:$G,$B43,'(3)調査表'!$F:$F,集計!O$1)</f>
        <v>0</v>
      </c>
      <c r="P43" s="67">
        <f>COUNTIFS('(3)調査表'!$G:$G,$B43,'(3)調査表'!$F:$F,集計!P$1)</f>
        <v>0</v>
      </c>
      <c r="Q43" s="67">
        <f>COUNTIFS('(3)調査表'!$G:$G,$B43,'(3)調査表'!$F:$F,集計!Q$1)</f>
        <v>0</v>
      </c>
      <c r="R43" s="67">
        <f>COUNTIFS('(3)調査表'!$G:$G,$B43,'(3)調査表'!$F:$F,集計!R$1)</f>
        <v>0</v>
      </c>
      <c r="S43">
        <f t="shared" si="0"/>
        <v>0</v>
      </c>
    </row>
    <row r="44" spans="1:19">
      <c r="A44" t="s">
        <v>76</v>
      </c>
      <c r="B44" s="46">
        <f t="shared" ref="B44" si="21">B23+21</f>
        <v>42</v>
      </c>
      <c r="C44" s="67">
        <f>COUNTIFS('(3)調査表'!$G:$G,$B44,'(3)調査表'!$F:$F,集計!C$1)</f>
        <v>0</v>
      </c>
      <c r="D44" s="67">
        <f>COUNTIFS('(3)調査表'!$G:$G,$B44,'(3)調査表'!$F:$F,集計!D$1)</f>
        <v>0</v>
      </c>
      <c r="E44" s="67">
        <f>COUNTIFS('(3)調査表'!$G:$G,$B44,'(3)調査表'!$F:$F,集計!E$1)</f>
        <v>0</v>
      </c>
      <c r="F44" s="67">
        <f>COUNTIFS('(3)調査表'!$G:$G,$B44,'(3)調査表'!$F:$F,集計!F$1)</f>
        <v>0</v>
      </c>
      <c r="G44" s="67">
        <f>COUNTIFS('(3)調査表'!$G:$G,$B44,'(3)調査表'!$F:$F,集計!G$1)</f>
        <v>0</v>
      </c>
      <c r="H44" s="67">
        <f>COUNTIFS('(3)調査表'!$G:$G,$B44,'(3)調査表'!$F:$F,集計!H$1)</f>
        <v>0</v>
      </c>
      <c r="I44" s="67">
        <f>COUNTIFS('(3)調査表'!$G:$G,$B44,'(3)調査表'!$F:$F,集計!I$1)</f>
        <v>0</v>
      </c>
      <c r="J44" s="67">
        <f>COUNTIFS('(3)調査表'!$G:$G,$B44,'(3)調査表'!$F:$F,集計!J$1)</f>
        <v>0</v>
      </c>
      <c r="K44" s="67">
        <f>COUNTIFS('(3)調査表'!$G:$G,$B44,'(3)調査表'!$F:$F,集計!K$1)</f>
        <v>0</v>
      </c>
      <c r="L44" s="67">
        <f>COUNTIFS('(3)調査表'!$G:$G,$B44,'(3)調査表'!$F:$F,集計!L$1)</f>
        <v>0</v>
      </c>
      <c r="M44" s="67">
        <f>COUNTIFS('(3)調査表'!$G:$G,$B44,'(3)調査表'!$F:$F,集計!M$1)</f>
        <v>0</v>
      </c>
      <c r="N44" s="67">
        <f>COUNTIFS('(3)調査表'!$G:$G,$B44,'(3)調査表'!$F:$F,集計!N$1)</f>
        <v>0</v>
      </c>
      <c r="O44" s="67">
        <f>COUNTIFS('(3)調査表'!$G:$G,$B44,'(3)調査表'!$F:$F,集計!O$1)</f>
        <v>0</v>
      </c>
      <c r="P44" s="67">
        <f>COUNTIFS('(3)調査表'!$G:$G,$B44,'(3)調査表'!$F:$F,集計!P$1)</f>
        <v>0</v>
      </c>
      <c r="Q44" s="67">
        <f>COUNTIFS('(3)調査表'!$G:$G,$B44,'(3)調査表'!$F:$F,集計!Q$1)</f>
        <v>0</v>
      </c>
      <c r="R44" s="67">
        <f>COUNTIFS('(3)調査表'!$G:$G,$B44,'(3)調査表'!$F:$F,集計!R$1)</f>
        <v>0</v>
      </c>
      <c r="S44">
        <f t="shared" si="0"/>
        <v>0</v>
      </c>
    </row>
    <row r="45" spans="1:19">
      <c r="A45" t="s">
        <v>77</v>
      </c>
      <c r="B45" s="46">
        <f t="shared" ref="B45" si="22">B26+19</f>
        <v>43</v>
      </c>
      <c r="C45" s="67">
        <f>COUNTIFS('(3)調査表'!$G:$G,$B45,'(3)調査表'!$F:$F,集計!C$1)</f>
        <v>0</v>
      </c>
      <c r="D45" s="67">
        <f>COUNTIFS('(3)調査表'!$G:$G,$B45,'(3)調査表'!$F:$F,集計!D$1)</f>
        <v>0</v>
      </c>
      <c r="E45" s="67">
        <f>COUNTIFS('(3)調査表'!$G:$G,$B45,'(3)調査表'!$F:$F,集計!E$1)</f>
        <v>0</v>
      </c>
      <c r="F45" s="67">
        <f>COUNTIFS('(3)調査表'!$G:$G,$B45,'(3)調査表'!$F:$F,集計!F$1)</f>
        <v>0</v>
      </c>
      <c r="G45" s="67">
        <f>COUNTIFS('(3)調査表'!$G:$G,$B45,'(3)調査表'!$F:$F,集計!G$1)</f>
        <v>0</v>
      </c>
      <c r="H45" s="67">
        <f>COUNTIFS('(3)調査表'!$G:$G,$B45,'(3)調査表'!$F:$F,集計!H$1)</f>
        <v>0</v>
      </c>
      <c r="I45" s="67">
        <f>COUNTIFS('(3)調査表'!$G:$G,$B45,'(3)調査表'!$F:$F,集計!I$1)</f>
        <v>0</v>
      </c>
      <c r="J45" s="67">
        <f>COUNTIFS('(3)調査表'!$G:$G,$B45,'(3)調査表'!$F:$F,集計!J$1)</f>
        <v>0</v>
      </c>
      <c r="K45" s="67">
        <f>COUNTIFS('(3)調査表'!$G:$G,$B45,'(3)調査表'!$F:$F,集計!K$1)</f>
        <v>0</v>
      </c>
      <c r="L45" s="67">
        <f>COUNTIFS('(3)調査表'!$G:$G,$B45,'(3)調査表'!$F:$F,集計!L$1)</f>
        <v>0</v>
      </c>
      <c r="M45" s="67">
        <f>COUNTIFS('(3)調査表'!$G:$G,$B45,'(3)調査表'!$F:$F,集計!M$1)</f>
        <v>0</v>
      </c>
      <c r="N45" s="67">
        <f>COUNTIFS('(3)調査表'!$G:$G,$B45,'(3)調査表'!$F:$F,集計!N$1)</f>
        <v>0</v>
      </c>
      <c r="O45" s="67">
        <f>COUNTIFS('(3)調査表'!$G:$G,$B45,'(3)調査表'!$F:$F,集計!O$1)</f>
        <v>0</v>
      </c>
      <c r="P45" s="67">
        <f>COUNTIFS('(3)調査表'!$G:$G,$B45,'(3)調査表'!$F:$F,集計!P$1)</f>
        <v>0</v>
      </c>
      <c r="Q45" s="67">
        <f>COUNTIFS('(3)調査表'!$G:$G,$B45,'(3)調査表'!$F:$F,集計!Q$1)</f>
        <v>0</v>
      </c>
      <c r="R45" s="67">
        <f>COUNTIFS('(3)調査表'!$G:$G,$B45,'(3)調査表'!$F:$F,集計!R$1)</f>
        <v>0</v>
      </c>
      <c r="S45">
        <f t="shared" si="0"/>
        <v>0</v>
      </c>
    </row>
    <row r="46" spans="1:19">
      <c r="A46" t="s">
        <v>78</v>
      </c>
      <c r="B46" s="46">
        <f t="shared" ref="B46" si="23">B26+20</f>
        <v>44</v>
      </c>
      <c r="C46" s="67">
        <f>COUNTIFS('(3)調査表'!$G:$G,$B46,'(3)調査表'!$F:$F,集計!C$1)</f>
        <v>0</v>
      </c>
      <c r="D46" s="67">
        <f>COUNTIFS('(3)調査表'!$G:$G,$B46,'(3)調査表'!$F:$F,集計!D$1)</f>
        <v>0</v>
      </c>
      <c r="E46" s="67">
        <f>COUNTIFS('(3)調査表'!$G:$G,$B46,'(3)調査表'!$F:$F,集計!E$1)</f>
        <v>0</v>
      </c>
      <c r="F46" s="67">
        <f>COUNTIFS('(3)調査表'!$G:$G,$B46,'(3)調査表'!$F:$F,集計!F$1)</f>
        <v>0</v>
      </c>
      <c r="G46" s="67">
        <f>COUNTIFS('(3)調査表'!$G:$G,$B46,'(3)調査表'!$F:$F,集計!G$1)</f>
        <v>0</v>
      </c>
      <c r="H46" s="67">
        <f>COUNTIFS('(3)調査表'!$G:$G,$B46,'(3)調査表'!$F:$F,集計!H$1)</f>
        <v>0</v>
      </c>
      <c r="I46" s="67">
        <f>COUNTIFS('(3)調査表'!$G:$G,$B46,'(3)調査表'!$F:$F,集計!I$1)</f>
        <v>0</v>
      </c>
      <c r="J46" s="67">
        <f>COUNTIFS('(3)調査表'!$G:$G,$B46,'(3)調査表'!$F:$F,集計!J$1)</f>
        <v>0</v>
      </c>
      <c r="K46" s="67">
        <f>COUNTIFS('(3)調査表'!$G:$G,$B46,'(3)調査表'!$F:$F,集計!K$1)</f>
        <v>0</v>
      </c>
      <c r="L46" s="67">
        <f>COUNTIFS('(3)調査表'!$G:$G,$B46,'(3)調査表'!$F:$F,集計!L$1)</f>
        <v>0</v>
      </c>
      <c r="M46" s="67">
        <f>COUNTIFS('(3)調査表'!$G:$G,$B46,'(3)調査表'!$F:$F,集計!M$1)</f>
        <v>0</v>
      </c>
      <c r="N46" s="67">
        <f>COUNTIFS('(3)調査表'!$G:$G,$B46,'(3)調査表'!$F:$F,集計!N$1)</f>
        <v>0</v>
      </c>
      <c r="O46" s="67">
        <f>COUNTIFS('(3)調査表'!$G:$G,$B46,'(3)調査表'!$F:$F,集計!O$1)</f>
        <v>0</v>
      </c>
      <c r="P46" s="67">
        <f>COUNTIFS('(3)調査表'!$G:$G,$B46,'(3)調査表'!$F:$F,集計!P$1)</f>
        <v>0</v>
      </c>
      <c r="Q46" s="67">
        <f>COUNTIFS('(3)調査表'!$G:$G,$B46,'(3)調査表'!$F:$F,集計!Q$1)</f>
        <v>0</v>
      </c>
      <c r="R46" s="67">
        <f>COUNTIFS('(3)調査表'!$G:$G,$B46,'(3)調査表'!$F:$F,集計!R$1)</f>
        <v>0</v>
      </c>
      <c r="S46">
        <f t="shared" si="0"/>
        <v>0</v>
      </c>
    </row>
    <row r="47" spans="1:19">
      <c r="A47" t="s">
        <v>79</v>
      </c>
      <c r="B47" s="46">
        <f t="shared" ref="B47" si="24">B26+21</f>
        <v>45</v>
      </c>
      <c r="C47" s="67">
        <f>COUNTIFS('(3)調査表'!$G:$G,$B47,'(3)調査表'!$F:$F,集計!C$1)</f>
        <v>0</v>
      </c>
      <c r="D47" s="67">
        <f>COUNTIFS('(3)調査表'!$G:$G,$B47,'(3)調査表'!$F:$F,集計!D$1)</f>
        <v>0</v>
      </c>
      <c r="E47" s="67">
        <f>COUNTIFS('(3)調査表'!$G:$G,$B47,'(3)調査表'!$F:$F,集計!E$1)</f>
        <v>0</v>
      </c>
      <c r="F47" s="67">
        <f>COUNTIFS('(3)調査表'!$G:$G,$B47,'(3)調査表'!$F:$F,集計!F$1)</f>
        <v>0</v>
      </c>
      <c r="G47" s="67">
        <f>COUNTIFS('(3)調査表'!$G:$G,$B47,'(3)調査表'!$F:$F,集計!G$1)</f>
        <v>0</v>
      </c>
      <c r="H47" s="67">
        <f>COUNTIFS('(3)調査表'!$G:$G,$B47,'(3)調査表'!$F:$F,集計!H$1)</f>
        <v>0</v>
      </c>
      <c r="I47" s="67">
        <f>COUNTIFS('(3)調査表'!$G:$G,$B47,'(3)調査表'!$F:$F,集計!I$1)</f>
        <v>0</v>
      </c>
      <c r="J47" s="67">
        <f>COUNTIFS('(3)調査表'!$G:$G,$B47,'(3)調査表'!$F:$F,集計!J$1)</f>
        <v>0</v>
      </c>
      <c r="K47" s="67">
        <f>COUNTIFS('(3)調査表'!$G:$G,$B47,'(3)調査表'!$F:$F,集計!K$1)</f>
        <v>0</v>
      </c>
      <c r="L47" s="67">
        <f>COUNTIFS('(3)調査表'!$G:$G,$B47,'(3)調査表'!$F:$F,集計!L$1)</f>
        <v>0</v>
      </c>
      <c r="M47" s="67">
        <f>COUNTIFS('(3)調査表'!$G:$G,$B47,'(3)調査表'!$F:$F,集計!M$1)</f>
        <v>0</v>
      </c>
      <c r="N47" s="67">
        <f>COUNTIFS('(3)調査表'!$G:$G,$B47,'(3)調査表'!$F:$F,集計!N$1)</f>
        <v>0</v>
      </c>
      <c r="O47" s="67">
        <f>COUNTIFS('(3)調査表'!$G:$G,$B47,'(3)調査表'!$F:$F,集計!O$1)</f>
        <v>0</v>
      </c>
      <c r="P47" s="67">
        <f>COUNTIFS('(3)調査表'!$G:$G,$B47,'(3)調査表'!$F:$F,集計!P$1)</f>
        <v>0</v>
      </c>
      <c r="Q47" s="67">
        <f>COUNTIFS('(3)調査表'!$G:$G,$B47,'(3)調査表'!$F:$F,集計!Q$1)</f>
        <v>0</v>
      </c>
      <c r="R47" s="67">
        <f>COUNTIFS('(3)調査表'!$G:$G,$B47,'(3)調査表'!$F:$F,集計!R$1)</f>
        <v>0</v>
      </c>
      <c r="S47">
        <f t="shared" si="0"/>
        <v>0</v>
      </c>
    </row>
    <row r="48" spans="1:19">
      <c r="A48" t="s">
        <v>80</v>
      </c>
      <c r="B48" s="46">
        <f t="shared" ref="B48" si="25">B29+19</f>
        <v>46</v>
      </c>
      <c r="C48" s="67">
        <f>COUNTIFS('(3)調査表'!$G:$G,$B48,'(3)調査表'!$F:$F,集計!C$1)</f>
        <v>0</v>
      </c>
      <c r="D48" s="67">
        <f>COUNTIFS('(3)調査表'!$G:$G,$B48,'(3)調査表'!$F:$F,集計!D$1)</f>
        <v>0</v>
      </c>
      <c r="E48" s="67">
        <f>COUNTIFS('(3)調査表'!$G:$G,$B48,'(3)調査表'!$F:$F,集計!E$1)</f>
        <v>0</v>
      </c>
      <c r="F48" s="67">
        <f>COUNTIFS('(3)調査表'!$G:$G,$B48,'(3)調査表'!$F:$F,集計!F$1)</f>
        <v>0</v>
      </c>
      <c r="G48" s="67">
        <f>COUNTIFS('(3)調査表'!$G:$G,$B48,'(3)調査表'!$F:$F,集計!G$1)</f>
        <v>0</v>
      </c>
      <c r="H48" s="67">
        <f>COUNTIFS('(3)調査表'!$G:$G,$B48,'(3)調査表'!$F:$F,集計!H$1)</f>
        <v>0</v>
      </c>
      <c r="I48" s="67">
        <f>COUNTIFS('(3)調査表'!$G:$G,$B48,'(3)調査表'!$F:$F,集計!I$1)</f>
        <v>0</v>
      </c>
      <c r="J48" s="67">
        <f>COUNTIFS('(3)調査表'!$G:$G,$B48,'(3)調査表'!$F:$F,集計!J$1)</f>
        <v>0</v>
      </c>
      <c r="K48" s="67">
        <f>COUNTIFS('(3)調査表'!$G:$G,$B48,'(3)調査表'!$F:$F,集計!K$1)</f>
        <v>0</v>
      </c>
      <c r="L48" s="67">
        <f>COUNTIFS('(3)調査表'!$G:$G,$B48,'(3)調査表'!$F:$F,集計!L$1)</f>
        <v>0</v>
      </c>
      <c r="M48" s="67">
        <f>COUNTIFS('(3)調査表'!$G:$G,$B48,'(3)調査表'!$F:$F,集計!M$1)</f>
        <v>0</v>
      </c>
      <c r="N48" s="67">
        <f>COUNTIFS('(3)調査表'!$G:$G,$B48,'(3)調査表'!$F:$F,集計!N$1)</f>
        <v>0</v>
      </c>
      <c r="O48" s="67">
        <f>COUNTIFS('(3)調査表'!$G:$G,$B48,'(3)調査表'!$F:$F,集計!O$1)</f>
        <v>0</v>
      </c>
      <c r="P48" s="67">
        <f>COUNTIFS('(3)調査表'!$G:$G,$B48,'(3)調査表'!$F:$F,集計!P$1)</f>
        <v>0</v>
      </c>
      <c r="Q48" s="67">
        <f>COUNTIFS('(3)調査表'!$G:$G,$B48,'(3)調査表'!$F:$F,集計!Q$1)</f>
        <v>0</v>
      </c>
      <c r="R48" s="67">
        <f>COUNTIFS('(3)調査表'!$G:$G,$B48,'(3)調査表'!$F:$F,集計!R$1)</f>
        <v>0</v>
      </c>
      <c r="S48">
        <f t="shared" si="0"/>
        <v>0</v>
      </c>
    </row>
    <row r="49" spans="1:19">
      <c r="A49" t="s">
        <v>81</v>
      </c>
      <c r="B49" s="46">
        <f t="shared" ref="B49" si="26">B29+20</f>
        <v>47</v>
      </c>
      <c r="C49" s="67">
        <f>COUNTIFS('(3)調査表'!$G:$G,$B49,'(3)調査表'!$F:$F,集計!C$1)</f>
        <v>0</v>
      </c>
      <c r="D49" s="67">
        <f>COUNTIFS('(3)調査表'!$G:$G,$B49,'(3)調査表'!$F:$F,集計!D$1)</f>
        <v>0</v>
      </c>
      <c r="E49" s="67">
        <f>COUNTIFS('(3)調査表'!$G:$G,$B49,'(3)調査表'!$F:$F,集計!E$1)</f>
        <v>0</v>
      </c>
      <c r="F49" s="67">
        <f>COUNTIFS('(3)調査表'!$G:$G,$B49,'(3)調査表'!$F:$F,集計!F$1)</f>
        <v>0</v>
      </c>
      <c r="G49" s="67">
        <f>COUNTIFS('(3)調査表'!$G:$G,$B49,'(3)調査表'!$F:$F,集計!G$1)</f>
        <v>0</v>
      </c>
      <c r="H49" s="67">
        <f>COUNTIFS('(3)調査表'!$G:$G,$B49,'(3)調査表'!$F:$F,集計!H$1)</f>
        <v>0</v>
      </c>
      <c r="I49" s="67">
        <f>COUNTIFS('(3)調査表'!$G:$G,$B49,'(3)調査表'!$F:$F,集計!I$1)</f>
        <v>0</v>
      </c>
      <c r="J49" s="67">
        <f>COUNTIFS('(3)調査表'!$G:$G,$B49,'(3)調査表'!$F:$F,集計!J$1)</f>
        <v>0</v>
      </c>
      <c r="K49" s="67">
        <f>COUNTIFS('(3)調査表'!$G:$G,$B49,'(3)調査表'!$F:$F,集計!K$1)</f>
        <v>0</v>
      </c>
      <c r="L49" s="67">
        <f>COUNTIFS('(3)調査表'!$G:$G,$B49,'(3)調査表'!$F:$F,集計!L$1)</f>
        <v>0</v>
      </c>
      <c r="M49" s="67">
        <f>COUNTIFS('(3)調査表'!$G:$G,$B49,'(3)調査表'!$F:$F,集計!M$1)</f>
        <v>0</v>
      </c>
      <c r="N49" s="67">
        <f>COUNTIFS('(3)調査表'!$G:$G,$B49,'(3)調査表'!$F:$F,集計!N$1)</f>
        <v>0</v>
      </c>
      <c r="O49" s="67">
        <f>COUNTIFS('(3)調査表'!$G:$G,$B49,'(3)調査表'!$F:$F,集計!O$1)</f>
        <v>0</v>
      </c>
      <c r="P49" s="67">
        <f>COUNTIFS('(3)調査表'!$G:$G,$B49,'(3)調査表'!$F:$F,集計!P$1)</f>
        <v>0</v>
      </c>
      <c r="Q49" s="67">
        <f>COUNTIFS('(3)調査表'!$G:$G,$B49,'(3)調査表'!$F:$F,集計!Q$1)</f>
        <v>0</v>
      </c>
      <c r="R49" s="67">
        <f>COUNTIFS('(3)調査表'!$G:$G,$B49,'(3)調査表'!$F:$F,集計!R$1)</f>
        <v>0</v>
      </c>
      <c r="S49">
        <f t="shared" si="0"/>
        <v>0</v>
      </c>
    </row>
    <row r="50" spans="1:19">
      <c r="A50" t="s">
        <v>82</v>
      </c>
      <c r="B50" s="46">
        <f t="shared" ref="B50" si="27">B29+21</f>
        <v>48</v>
      </c>
      <c r="C50" s="67">
        <f>COUNTIFS('(3)調査表'!$G:$G,$B50,'(3)調査表'!$F:$F,集計!C$1)</f>
        <v>0</v>
      </c>
      <c r="D50" s="67">
        <f>COUNTIFS('(3)調査表'!$G:$G,$B50,'(3)調査表'!$F:$F,集計!D$1)</f>
        <v>0</v>
      </c>
      <c r="E50" s="67">
        <f>COUNTIFS('(3)調査表'!$G:$G,$B50,'(3)調査表'!$F:$F,集計!E$1)</f>
        <v>0</v>
      </c>
      <c r="F50" s="67">
        <f>COUNTIFS('(3)調査表'!$G:$G,$B50,'(3)調査表'!$F:$F,集計!F$1)</f>
        <v>0</v>
      </c>
      <c r="G50" s="67">
        <f>COUNTIFS('(3)調査表'!$G:$G,$B50,'(3)調査表'!$F:$F,集計!G$1)</f>
        <v>0</v>
      </c>
      <c r="H50" s="67">
        <f>COUNTIFS('(3)調査表'!$G:$G,$B50,'(3)調査表'!$F:$F,集計!H$1)</f>
        <v>0</v>
      </c>
      <c r="I50" s="67">
        <f>COUNTIFS('(3)調査表'!$G:$G,$B50,'(3)調査表'!$F:$F,集計!I$1)</f>
        <v>0</v>
      </c>
      <c r="J50" s="67">
        <f>COUNTIFS('(3)調査表'!$G:$G,$B50,'(3)調査表'!$F:$F,集計!J$1)</f>
        <v>0</v>
      </c>
      <c r="K50" s="67">
        <f>COUNTIFS('(3)調査表'!$G:$G,$B50,'(3)調査表'!$F:$F,集計!K$1)</f>
        <v>0</v>
      </c>
      <c r="L50" s="67">
        <f>COUNTIFS('(3)調査表'!$G:$G,$B50,'(3)調査表'!$F:$F,集計!L$1)</f>
        <v>0</v>
      </c>
      <c r="M50" s="67">
        <f>COUNTIFS('(3)調査表'!$G:$G,$B50,'(3)調査表'!$F:$F,集計!M$1)</f>
        <v>0</v>
      </c>
      <c r="N50" s="67">
        <f>COUNTIFS('(3)調査表'!$G:$G,$B50,'(3)調査表'!$F:$F,集計!N$1)</f>
        <v>0</v>
      </c>
      <c r="O50" s="67">
        <f>COUNTIFS('(3)調査表'!$G:$G,$B50,'(3)調査表'!$F:$F,集計!O$1)</f>
        <v>0</v>
      </c>
      <c r="P50" s="67">
        <f>COUNTIFS('(3)調査表'!$G:$G,$B50,'(3)調査表'!$F:$F,集計!P$1)</f>
        <v>0</v>
      </c>
      <c r="Q50" s="67">
        <f>COUNTIFS('(3)調査表'!$G:$G,$B50,'(3)調査表'!$F:$F,集計!Q$1)</f>
        <v>0</v>
      </c>
      <c r="R50" s="67">
        <f>COUNTIFS('(3)調査表'!$G:$G,$B50,'(3)調査表'!$F:$F,集計!R$1)</f>
        <v>0</v>
      </c>
      <c r="S50">
        <f t="shared" si="0"/>
        <v>0</v>
      </c>
    </row>
    <row r="51" spans="1:19">
      <c r="A51" t="s">
        <v>83</v>
      </c>
      <c r="B51" s="46">
        <f t="shared" ref="B51" si="28">B32+19</f>
        <v>49</v>
      </c>
      <c r="C51" s="67">
        <f>COUNTIFS('(3)調査表'!$G:$G,$B51,'(3)調査表'!$F:$F,集計!C$1)</f>
        <v>0</v>
      </c>
      <c r="D51" s="67">
        <f>COUNTIFS('(3)調査表'!$G:$G,$B51,'(3)調査表'!$F:$F,集計!D$1)</f>
        <v>0</v>
      </c>
      <c r="E51" s="67">
        <f>COUNTIFS('(3)調査表'!$G:$G,$B51,'(3)調査表'!$F:$F,集計!E$1)</f>
        <v>0</v>
      </c>
      <c r="F51" s="67">
        <f>COUNTIFS('(3)調査表'!$G:$G,$B51,'(3)調査表'!$F:$F,集計!F$1)</f>
        <v>0</v>
      </c>
      <c r="G51" s="67">
        <f>COUNTIFS('(3)調査表'!$G:$G,$B51,'(3)調査表'!$F:$F,集計!G$1)</f>
        <v>0</v>
      </c>
      <c r="H51" s="67">
        <f>COUNTIFS('(3)調査表'!$G:$G,$B51,'(3)調査表'!$F:$F,集計!H$1)</f>
        <v>0</v>
      </c>
      <c r="I51" s="67">
        <f>COUNTIFS('(3)調査表'!$G:$G,$B51,'(3)調査表'!$F:$F,集計!I$1)</f>
        <v>0</v>
      </c>
      <c r="J51" s="67">
        <f>COUNTIFS('(3)調査表'!$G:$G,$B51,'(3)調査表'!$F:$F,集計!J$1)</f>
        <v>0</v>
      </c>
      <c r="K51" s="67">
        <f>COUNTIFS('(3)調査表'!$G:$G,$B51,'(3)調査表'!$F:$F,集計!K$1)</f>
        <v>0</v>
      </c>
      <c r="L51" s="67">
        <f>COUNTIFS('(3)調査表'!$G:$G,$B51,'(3)調査表'!$F:$F,集計!L$1)</f>
        <v>0</v>
      </c>
      <c r="M51" s="67">
        <f>COUNTIFS('(3)調査表'!$G:$G,$B51,'(3)調査表'!$F:$F,集計!M$1)</f>
        <v>0</v>
      </c>
      <c r="N51" s="67">
        <f>COUNTIFS('(3)調査表'!$G:$G,$B51,'(3)調査表'!$F:$F,集計!N$1)</f>
        <v>0</v>
      </c>
      <c r="O51" s="67">
        <f>COUNTIFS('(3)調査表'!$G:$G,$B51,'(3)調査表'!$F:$F,集計!O$1)</f>
        <v>0</v>
      </c>
      <c r="P51" s="67">
        <f>COUNTIFS('(3)調査表'!$G:$G,$B51,'(3)調査表'!$F:$F,集計!P$1)</f>
        <v>0</v>
      </c>
      <c r="Q51" s="67">
        <f>COUNTIFS('(3)調査表'!$G:$G,$B51,'(3)調査表'!$F:$F,集計!Q$1)</f>
        <v>0</v>
      </c>
      <c r="R51" s="67">
        <f>COUNTIFS('(3)調査表'!$G:$G,$B51,'(3)調査表'!$F:$F,集計!R$1)</f>
        <v>0</v>
      </c>
      <c r="S51">
        <f t="shared" si="0"/>
        <v>0</v>
      </c>
    </row>
    <row r="52" spans="1:19">
      <c r="A52" t="s">
        <v>84</v>
      </c>
      <c r="B52" s="46">
        <f t="shared" ref="B52" si="29">B32+20</f>
        <v>50</v>
      </c>
      <c r="C52" s="67">
        <f>COUNTIFS('(3)調査表'!$G:$G,$B52,'(3)調査表'!$F:$F,集計!C$1)</f>
        <v>0</v>
      </c>
      <c r="D52" s="67">
        <f>COUNTIFS('(3)調査表'!$G:$G,$B52,'(3)調査表'!$F:$F,集計!D$1)</f>
        <v>0</v>
      </c>
      <c r="E52" s="67">
        <f>COUNTIFS('(3)調査表'!$G:$G,$B52,'(3)調査表'!$F:$F,集計!E$1)</f>
        <v>0</v>
      </c>
      <c r="F52" s="67">
        <f>COUNTIFS('(3)調査表'!$G:$G,$B52,'(3)調査表'!$F:$F,集計!F$1)</f>
        <v>0</v>
      </c>
      <c r="G52" s="67">
        <f>COUNTIFS('(3)調査表'!$G:$G,$B52,'(3)調査表'!$F:$F,集計!G$1)</f>
        <v>0</v>
      </c>
      <c r="H52" s="67">
        <f>COUNTIFS('(3)調査表'!$G:$G,$B52,'(3)調査表'!$F:$F,集計!H$1)</f>
        <v>0</v>
      </c>
      <c r="I52" s="67">
        <f>COUNTIFS('(3)調査表'!$G:$G,$B52,'(3)調査表'!$F:$F,集計!I$1)</f>
        <v>0</v>
      </c>
      <c r="J52" s="67">
        <f>COUNTIFS('(3)調査表'!$G:$G,$B52,'(3)調査表'!$F:$F,集計!J$1)</f>
        <v>0</v>
      </c>
      <c r="K52" s="67">
        <f>COUNTIFS('(3)調査表'!$G:$G,$B52,'(3)調査表'!$F:$F,集計!K$1)</f>
        <v>0</v>
      </c>
      <c r="L52" s="67">
        <f>COUNTIFS('(3)調査表'!$G:$G,$B52,'(3)調査表'!$F:$F,集計!L$1)</f>
        <v>0</v>
      </c>
      <c r="M52" s="67">
        <f>COUNTIFS('(3)調査表'!$G:$G,$B52,'(3)調査表'!$F:$F,集計!M$1)</f>
        <v>0</v>
      </c>
      <c r="N52" s="67">
        <f>COUNTIFS('(3)調査表'!$G:$G,$B52,'(3)調査表'!$F:$F,集計!N$1)</f>
        <v>0</v>
      </c>
      <c r="O52" s="67">
        <f>COUNTIFS('(3)調査表'!$G:$G,$B52,'(3)調査表'!$F:$F,集計!O$1)</f>
        <v>0</v>
      </c>
      <c r="P52" s="67">
        <f>COUNTIFS('(3)調査表'!$G:$G,$B52,'(3)調査表'!$F:$F,集計!P$1)</f>
        <v>0</v>
      </c>
      <c r="Q52" s="67">
        <f>COUNTIFS('(3)調査表'!$G:$G,$B52,'(3)調査表'!$F:$F,集計!Q$1)</f>
        <v>0</v>
      </c>
      <c r="R52" s="67">
        <f>COUNTIFS('(3)調査表'!$G:$G,$B52,'(3)調査表'!$F:$F,集計!R$1)</f>
        <v>0</v>
      </c>
      <c r="S52">
        <f t="shared" si="0"/>
        <v>0</v>
      </c>
    </row>
    <row r="53" spans="1:19">
      <c r="A53" t="s">
        <v>85</v>
      </c>
      <c r="B53" s="46">
        <f t="shared" ref="B53" si="30">B32+21</f>
        <v>51</v>
      </c>
      <c r="C53" s="67">
        <f>COUNTIFS('(3)調査表'!$G:$G,$B53,'(3)調査表'!$F:$F,集計!C$1)</f>
        <v>0</v>
      </c>
      <c r="D53" s="67">
        <f>COUNTIFS('(3)調査表'!$G:$G,$B53,'(3)調査表'!$F:$F,集計!D$1)</f>
        <v>0</v>
      </c>
      <c r="E53" s="67">
        <f>COUNTIFS('(3)調査表'!$G:$G,$B53,'(3)調査表'!$F:$F,集計!E$1)</f>
        <v>0</v>
      </c>
      <c r="F53" s="67">
        <f>COUNTIFS('(3)調査表'!$G:$G,$B53,'(3)調査表'!$F:$F,集計!F$1)</f>
        <v>0</v>
      </c>
      <c r="G53" s="67">
        <f>COUNTIFS('(3)調査表'!$G:$G,$B53,'(3)調査表'!$F:$F,集計!G$1)</f>
        <v>0</v>
      </c>
      <c r="H53" s="67">
        <f>COUNTIFS('(3)調査表'!$G:$G,$B53,'(3)調査表'!$F:$F,集計!H$1)</f>
        <v>0</v>
      </c>
      <c r="I53" s="67">
        <f>COUNTIFS('(3)調査表'!$G:$G,$B53,'(3)調査表'!$F:$F,集計!I$1)</f>
        <v>0</v>
      </c>
      <c r="J53" s="67">
        <f>COUNTIFS('(3)調査表'!$G:$G,$B53,'(3)調査表'!$F:$F,集計!J$1)</f>
        <v>0</v>
      </c>
      <c r="K53" s="67">
        <f>COUNTIFS('(3)調査表'!$G:$G,$B53,'(3)調査表'!$F:$F,集計!K$1)</f>
        <v>0</v>
      </c>
      <c r="L53" s="67">
        <f>COUNTIFS('(3)調査表'!$G:$G,$B53,'(3)調査表'!$F:$F,集計!L$1)</f>
        <v>0</v>
      </c>
      <c r="M53" s="67">
        <f>COUNTIFS('(3)調査表'!$G:$G,$B53,'(3)調査表'!$F:$F,集計!M$1)</f>
        <v>0</v>
      </c>
      <c r="N53" s="67">
        <f>COUNTIFS('(3)調査表'!$G:$G,$B53,'(3)調査表'!$F:$F,集計!N$1)</f>
        <v>0</v>
      </c>
      <c r="O53" s="67">
        <f>COUNTIFS('(3)調査表'!$G:$G,$B53,'(3)調査表'!$F:$F,集計!O$1)</f>
        <v>0</v>
      </c>
      <c r="P53" s="67">
        <f>COUNTIFS('(3)調査表'!$G:$G,$B53,'(3)調査表'!$F:$F,集計!P$1)</f>
        <v>0</v>
      </c>
      <c r="Q53" s="67">
        <f>COUNTIFS('(3)調査表'!$G:$G,$B53,'(3)調査表'!$F:$F,集計!Q$1)</f>
        <v>0</v>
      </c>
      <c r="R53" s="67">
        <f>COUNTIFS('(3)調査表'!$G:$G,$B53,'(3)調査表'!$F:$F,集計!R$1)</f>
        <v>0</v>
      </c>
      <c r="S53">
        <f t="shared" si="0"/>
        <v>0</v>
      </c>
    </row>
    <row r="54" spans="1:19">
      <c r="A54" t="s">
        <v>86</v>
      </c>
      <c r="B54" s="46">
        <f t="shared" ref="B54" si="31">B35+19</f>
        <v>52</v>
      </c>
      <c r="C54" s="67">
        <f>COUNTIFS('(3)調査表'!$G:$G,$B54,'(3)調査表'!$F:$F,集計!C$1)</f>
        <v>0</v>
      </c>
      <c r="D54" s="67">
        <f>COUNTIFS('(3)調査表'!$G:$G,$B54,'(3)調査表'!$F:$F,集計!D$1)</f>
        <v>0</v>
      </c>
      <c r="E54" s="67">
        <f>COUNTIFS('(3)調査表'!$G:$G,$B54,'(3)調査表'!$F:$F,集計!E$1)</f>
        <v>0</v>
      </c>
      <c r="F54" s="67">
        <f>COUNTIFS('(3)調査表'!$G:$G,$B54,'(3)調査表'!$F:$F,集計!F$1)</f>
        <v>0</v>
      </c>
      <c r="G54" s="67">
        <f>COUNTIFS('(3)調査表'!$G:$G,$B54,'(3)調査表'!$F:$F,集計!G$1)</f>
        <v>0</v>
      </c>
      <c r="H54" s="67">
        <f>COUNTIFS('(3)調査表'!$G:$G,$B54,'(3)調査表'!$F:$F,集計!H$1)</f>
        <v>0</v>
      </c>
      <c r="I54" s="67">
        <f>COUNTIFS('(3)調査表'!$G:$G,$B54,'(3)調査表'!$F:$F,集計!I$1)</f>
        <v>0</v>
      </c>
      <c r="J54" s="67">
        <f>COUNTIFS('(3)調査表'!$G:$G,$B54,'(3)調査表'!$F:$F,集計!J$1)</f>
        <v>0</v>
      </c>
      <c r="K54" s="67">
        <f>COUNTIFS('(3)調査表'!$G:$G,$B54,'(3)調査表'!$F:$F,集計!K$1)</f>
        <v>0</v>
      </c>
      <c r="L54" s="67">
        <f>COUNTIFS('(3)調査表'!$G:$G,$B54,'(3)調査表'!$F:$F,集計!L$1)</f>
        <v>0</v>
      </c>
      <c r="M54" s="67">
        <f>COUNTIFS('(3)調査表'!$G:$G,$B54,'(3)調査表'!$F:$F,集計!M$1)</f>
        <v>0</v>
      </c>
      <c r="N54" s="67">
        <f>COUNTIFS('(3)調査表'!$G:$G,$B54,'(3)調査表'!$F:$F,集計!N$1)</f>
        <v>0</v>
      </c>
      <c r="O54" s="67">
        <f>COUNTIFS('(3)調査表'!$G:$G,$B54,'(3)調査表'!$F:$F,集計!O$1)</f>
        <v>0</v>
      </c>
      <c r="P54" s="67">
        <f>COUNTIFS('(3)調査表'!$G:$G,$B54,'(3)調査表'!$F:$F,集計!P$1)</f>
        <v>0</v>
      </c>
      <c r="Q54" s="67">
        <f>COUNTIFS('(3)調査表'!$G:$G,$B54,'(3)調査表'!$F:$F,集計!Q$1)</f>
        <v>0</v>
      </c>
      <c r="R54" s="67">
        <f>COUNTIFS('(3)調査表'!$G:$G,$B54,'(3)調査表'!$F:$F,集計!R$1)</f>
        <v>0</v>
      </c>
      <c r="S54">
        <f t="shared" si="0"/>
        <v>0</v>
      </c>
    </row>
    <row r="55" spans="1:19">
      <c r="A55" t="s">
        <v>87</v>
      </c>
      <c r="B55" s="46">
        <f t="shared" ref="B55" si="32">B35+20</f>
        <v>53</v>
      </c>
      <c r="C55" s="67">
        <f>COUNTIFS('(3)調査表'!$G:$G,$B55,'(3)調査表'!$F:$F,集計!C$1)</f>
        <v>0</v>
      </c>
      <c r="D55" s="67">
        <f>COUNTIFS('(3)調査表'!$G:$G,$B55,'(3)調査表'!$F:$F,集計!D$1)</f>
        <v>0</v>
      </c>
      <c r="E55" s="67">
        <f>COUNTIFS('(3)調査表'!$G:$G,$B55,'(3)調査表'!$F:$F,集計!E$1)</f>
        <v>0</v>
      </c>
      <c r="F55" s="67">
        <f>COUNTIFS('(3)調査表'!$G:$G,$B55,'(3)調査表'!$F:$F,集計!F$1)</f>
        <v>0</v>
      </c>
      <c r="G55" s="67">
        <f>COUNTIFS('(3)調査表'!$G:$G,$B55,'(3)調査表'!$F:$F,集計!G$1)</f>
        <v>0</v>
      </c>
      <c r="H55" s="67">
        <f>COUNTIFS('(3)調査表'!$G:$G,$B55,'(3)調査表'!$F:$F,集計!H$1)</f>
        <v>0</v>
      </c>
      <c r="I55" s="67">
        <f>COUNTIFS('(3)調査表'!$G:$G,$B55,'(3)調査表'!$F:$F,集計!I$1)</f>
        <v>0</v>
      </c>
      <c r="J55" s="67">
        <f>COUNTIFS('(3)調査表'!$G:$G,$B55,'(3)調査表'!$F:$F,集計!J$1)</f>
        <v>0</v>
      </c>
      <c r="K55" s="67">
        <f>COUNTIFS('(3)調査表'!$G:$G,$B55,'(3)調査表'!$F:$F,集計!K$1)</f>
        <v>0</v>
      </c>
      <c r="L55" s="67">
        <f>COUNTIFS('(3)調査表'!$G:$G,$B55,'(3)調査表'!$F:$F,集計!L$1)</f>
        <v>0</v>
      </c>
      <c r="M55" s="67">
        <f>COUNTIFS('(3)調査表'!$G:$G,$B55,'(3)調査表'!$F:$F,集計!M$1)</f>
        <v>0</v>
      </c>
      <c r="N55" s="67">
        <f>COUNTIFS('(3)調査表'!$G:$G,$B55,'(3)調査表'!$F:$F,集計!N$1)</f>
        <v>0</v>
      </c>
      <c r="O55" s="67">
        <f>COUNTIFS('(3)調査表'!$G:$G,$B55,'(3)調査表'!$F:$F,集計!O$1)</f>
        <v>0</v>
      </c>
      <c r="P55" s="67">
        <f>COUNTIFS('(3)調査表'!$G:$G,$B55,'(3)調査表'!$F:$F,集計!P$1)</f>
        <v>0</v>
      </c>
      <c r="Q55" s="67">
        <f>COUNTIFS('(3)調査表'!$G:$G,$B55,'(3)調査表'!$F:$F,集計!Q$1)</f>
        <v>0</v>
      </c>
      <c r="R55" s="67">
        <f>COUNTIFS('(3)調査表'!$G:$G,$B55,'(3)調査表'!$F:$F,集計!R$1)</f>
        <v>0</v>
      </c>
      <c r="S55">
        <f t="shared" si="0"/>
        <v>0</v>
      </c>
    </row>
    <row r="56" spans="1:19">
      <c r="A56" t="s">
        <v>88</v>
      </c>
      <c r="B56" s="46">
        <f t="shared" ref="B56" si="33">B35+21</f>
        <v>54</v>
      </c>
      <c r="C56" s="67">
        <f>COUNTIFS('(3)調査表'!$G:$G,$B56,'(3)調査表'!$F:$F,集計!C$1)</f>
        <v>0</v>
      </c>
      <c r="D56" s="67">
        <f>COUNTIFS('(3)調査表'!$G:$G,$B56,'(3)調査表'!$F:$F,集計!D$1)</f>
        <v>0</v>
      </c>
      <c r="E56" s="67">
        <f>COUNTIFS('(3)調査表'!$G:$G,$B56,'(3)調査表'!$F:$F,集計!E$1)</f>
        <v>0</v>
      </c>
      <c r="F56" s="67">
        <f>COUNTIFS('(3)調査表'!$G:$G,$B56,'(3)調査表'!$F:$F,集計!F$1)</f>
        <v>0</v>
      </c>
      <c r="G56" s="67">
        <f>COUNTIFS('(3)調査表'!$G:$G,$B56,'(3)調査表'!$F:$F,集計!G$1)</f>
        <v>0</v>
      </c>
      <c r="H56" s="67">
        <f>COUNTIFS('(3)調査表'!$G:$G,$B56,'(3)調査表'!$F:$F,集計!H$1)</f>
        <v>0</v>
      </c>
      <c r="I56" s="67">
        <f>COUNTIFS('(3)調査表'!$G:$G,$B56,'(3)調査表'!$F:$F,集計!I$1)</f>
        <v>0</v>
      </c>
      <c r="J56" s="67">
        <f>COUNTIFS('(3)調査表'!$G:$G,$B56,'(3)調査表'!$F:$F,集計!J$1)</f>
        <v>0</v>
      </c>
      <c r="K56" s="67">
        <f>COUNTIFS('(3)調査表'!$G:$G,$B56,'(3)調査表'!$F:$F,集計!K$1)</f>
        <v>0</v>
      </c>
      <c r="L56" s="67">
        <f>COUNTIFS('(3)調査表'!$G:$G,$B56,'(3)調査表'!$F:$F,集計!L$1)</f>
        <v>0</v>
      </c>
      <c r="M56" s="67">
        <f>COUNTIFS('(3)調査表'!$G:$G,$B56,'(3)調査表'!$F:$F,集計!M$1)</f>
        <v>0</v>
      </c>
      <c r="N56" s="67">
        <f>COUNTIFS('(3)調査表'!$G:$G,$B56,'(3)調査表'!$F:$F,集計!N$1)</f>
        <v>0</v>
      </c>
      <c r="O56" s="67">
        <f>COUNTIFS('(3)調査表'!$G:$G,$B56,'(3)調査表'!$F:$F,集計!O$1)</f>
        <v>0</v>
      </c>
      <c r="P56" s="67">
        <f>COUNTIFS('(3)調査表'!$G:$G,$B56,'(3)調査表'!$F:$F,集計!P$1)</f>
        <v>0</v>
      </c>
      <c r="Q56" s="67">
        <f>COUNTIFS('(3)調査表'!$G:$G,$B56,'(3)調査表'!$F:$F,集計!Q$1)</f>
        <v>0</v>
      </c>
      <c r="R56" s="67">
        <f>COUNTIFS('(3)調査表'!$G:$G,$B56,'(3)調査表'!$F:$F,集計!R$1)</f>
        <v>0</v>
      </c>
      <c r="S56">
        <f t="shared" si="0"/>
        <v>0</v>
      </c>
    </row>
    <row r="57" spans="1:19">
      <c r="A57" t="s">
        <v>89</v>
      </c>
      <c r="B57" s="46">
        <f t="shared" ref="B57" si="34">B38+19</f>
        <v>55</v>
      </c>
      <c r="C57" s="67">
        <f>COUNTIFS('(3)調査表'!$G:$G,$B57,'(3)調査表'!$F:$F,集計!C$1)</f>
        <v>0</v>
      </c>
      <c r="D57" s="67">
        <f>COUNTIFS('(3)調査表'!$G:$G,$B57,'(3)調査表'!$F:$F,集計!D$1)</f>
        <v>0</v>
      </c>
      <c r="E57" s="67">
        <f>COUNTIFS('(3)調査表'!$G:$G,$B57,'(3)調査表'!$F:$F,集計!E$1)</f>
        <v>0</v>
      </c>
      <c r="F57" s="67">
        <f>COUNTIFS('(3)調査表'!$G:$G,$B57,'(3)調査表'!$F:$F,集計!F$1)</f>
        <v>0</v>
      </c>
      <c r="G57" s="67">
        <f>COUNTIFS('(3)調査表'!$G:$G,$B57,'(3)調査表'!$F:$F,集計!G$1)</f>
        <v>0</v>
      </c>
      <c r="H57" s="67">
        <f>COUNTIFS('(3)調査表'!$G:$G,$B57,'(3)調査表'!$F:$F,集計!H$1)</f>
        <v>0</v>
      </c>
      <c r="I57" s="67">
        <f>COUNTIFS('(3)調査表'!$G:$G,$B57,'(3)調査表'!$F:$F,集計!I$1)</f>
        <v>0</v>
      </c>
      <c r="J57" s="67">
        <f>COUNTIFS('(3)調査表'!$G:$G,$B57,'(3)調査表'!$F:$F,集計!J$1)</f>
        <v>0</v>
      </c>
      <c r="K57" s="67">
        <f>COUNTIFS('(3)調査表'!$G:$G,$B57,'(3)調査表'!$F:$F,集計!K$1)</f>
        <v>0</v>
      </c>
      <c r="L57" s="67">
        <f>COUNTIFS('(3)調査表'!$G:$G,$B57,'(3)調査表'!$F:$F,集計!L$1)</f>
        <v>0</v>
      </c>
      <c r="M57" s="67">
        <f>COUNTIFS('(3)調査表'!$G:$G,$B57,'(3)調査表'!$F:$F,集計!M$1)</f>
        <v>0</v>
      </c>
      <c r="N57" s="67">
        <f>COUNTIFS('(3)調査表'!$G:$G,$B57,'(3)調査表'!$F:$F,集計!N$1)</f>
        <v>0</v>
      </c>
      <c r="O57" s="67">
        <f>COUNTIFS('(3)調査表'!$G:$G,$B57,'(3)調査表'!$F:$F,集計!O$1)</f>
        <v>0</v>
      </c>
      <c r="P57" s="67">
        <f>COUNTIFS('(3)調査表'!$G:$G,$B57,'(3)調査表'!$F:$F,集計!P$1)</f>
        <v>0</v>
      </c>
      <c r="Q57" s="67">
        <f>COUNTIFS('(3)調査表'!$G:$G,$B57,'(3)調査表'!$F:$F,集計!Q$1)</f>
        <v>0</v>
      </c>
      <c r="R57" s="67">
        <f>COUNTIFS('(3)調査表'!$G:$G,$B57,'(3)調査表'!$F:$F,集計!R$1)</f>
        <v>0</v>
      </c>
      <c r="S57">
        <f t="shared" si="0"/>
        <v>0</v>
      </c>
    </row>
    <row r="58" spans="1:19">
      <c r="A58" t="s">
        <v>90</v>
      </c>
      <c r="B58" s="46">
        <f t="shared" ref="B58" si="35">B38+20</f>
        <v>56</v>
      </c>
      <c r="C58" s="67">
        <f>COUNTIFS('(3)調査表'!$G:$G,$B58,'(3)調査表'!$F:$F,集計!C$1)</f>
        <v>0</v>
      </c>
      <c r="D58" s="67">
        <f>COUNTIFS('(3)調査表'!$G:$G,$B58,'(3)調査表'!$F:$F,集計!D$1)</f>
        <v>0</v>
      </c>
      <c r="E58" s="67">
        <f>COUNTIFS('(3)調査表'!$G:$G,$B58,'(3)調査表'!$F:$F,集計!E$1)</f>
        <v>0</v>
      </c>
      <c r="F58" s="67">
        <f>COUNTIFS('(3)調査表'!$G:$G,$B58,'(3)調査表'!$F:$F,集計!F$1)</f>
        <v>0</v>
      </c>
      <c r="G58" s="67">
        <f>COUNTIFS('(3)調査表'!$G:$G,$B58,'(3)調査表'!$F:$F,集計!G$1)</f>
        <v>0</v>
      </c>
      <c r="H58" s="67">
        <f>COUNTIFS('(3)調査表'!$G:$G,$B58,'(3)調査表'!$F:$F,集計!H$1)</f>
        <v>0</v>
      </c>
      <c r="I58" s="67">
        <f>COUNTIFS('(3)調査表'!$G:$G,$B58,'(3)調査表'!$F:$F,集計!I$1)</f>
        <v>0</v>
      </c>
      <c r="J58" s="67">
        <f>COUNTIFS('(3)調査表'!$G:$G,$B58,'(3)調査表'!$F:$F,集計!J$1)</f>
        <v>0</v>
      </c>
      <c r="K58" s="67">
        <f>COUNTIFS('(3)調査表'!$G:$G,$B58,'(3)調査表'!$F:$F,集計!K$1)</f>
        <v>0</v>
      </c>
      <c r="L58" s="67">
        <f>COUNTIFS('(3)調査表'!$G:$G,$B58,'(3)調査表'!$F:$F,集計!L$1)</f>
        <v>0</v>
      </c>
      <c r="M58" s="67">
        <f>COUNTIFS('(3)調査表'!$G:$G,$B58,'(3)調査表'!$F:$F,集計!M$1)</f>
        <v>0</v>
      </c>
      <c r="N58" s="67">
        <f>COUNTIFS('(3)調査表'!$G:$G,$B58,'(3)調査表'!$F:$F,集計!N$1)</f>
        <v>0</v>
      </c>
      <c r="O58" s="67">
        <f>COUNTIFS('(3)調査表'!$G:$G,$B58,'(3)調査表'!$F:$F,集計!O$1)</f>
        <v>0</v>
      </c>
      <c r="P58" s="67">
        <f>COUNTIFS('(3)調査表'!$G:$G,$B58,'(3)調査表'!$F:$F,集計!P$1)</f>
        <v>0</v>
      </c>
      <c r="Q58" s="67">
        <f>COUNTIFS('(3)調査表'!$G:$G,$B58,'(3)調査表'!$F:$F,集計!Q$1)</f>
        <v>0</v>
      </c>
      <c r="R58" s="67">
        <f>COUNTIFS('(3)調査表'!$G:$G,$B58,'(3)調査表'!$F:$F,集計!R$1)</f>
        <v>0</v>
      </c>
      <c r="S58">
        <f t="shared" si="0"/>
        <v>0</v>
      </c>
    </row>
    <row r="59" spans="1:19">
      <c r="A59" t="s">
        <v>91</v>
      </c>
      <c r="B59" s="46">
        <f t="shared" ref="B59" si="36">B38+21</f>
        <v>57</v>
      </c>
      <c r="C59" s="67">
        <f>COUNTIFS('(3)調査表'!$G:$G,$B59,'(3)調査表'!$F:$F,集計!C$1)</f>
        <v>0</v>
      </c>
      <c r="D59" s="67">
        <f>COUNTIFS('(3)調査表'!$G:$G,$B59,'(3)調査表'!$F:$F,集計!D$1)</f>
        <v>0</v>
      </c>
      <c r="E59" s="67">
        <f>COUNTIFS('(3)調査表'!$G:$G,$B59,'(3)調査表'!$F:$F,集計!E$1)</f>
        <v>0</v>
      </c>
      <c r="F59" s="67">
        <f>COUNTIFS('(3)調査表'!$G:$G,$B59,'(3)調査表'!$F:$F,集計!F$1)</f>
        <v>0</v>
      </c>
      <c r="G59" s="67">
        <f>COUNTIFS('(3)調査表'!$G:$G,$B59,'(3)調査表'!$F:$F,集計!G$1)</f>
        <v>0</v>
      </c>
      <c r="H59" s="67">
        <f>COUNTIFS('(3)調査表'!$G:$G,$B59,'(3)調査表'!$F:$F,集計!H$1)</f>
        <v>0</v>
      </c>
      <c r="I59" s="67">
        <f>COUNTIFS('(3)調査表'!$G:$G,$B59,'(3)調査表'!$F:$F,集計!I$1)</f>
        <v>0</v>
      </c>
      <c r="J59" s="67">
        <f>COUNTIFS('(3)調査表'!$G:$G,$B59,'(3)調査表'!$F:$F,集計!J$1)</f>
        <v>0</v>
      </c>
      <c r="K59" s="67">
        <f>COUNTIFS('(3)調査表'!$G:$G,$B59,'(3)調査表'!$F:$F,集計!K$1)</f>
        <v>0</v>
      </c>
      <c r="L59" s="67">
        <f>COUNTIFS('(3)調査表'!$G:$G,$B59,'(3)調査表'!$F:$F,集計!L$1)</f>
        <v>0</v>
      </c>
      <c r="M59" s="67">
        <f>COUNTIFS('(3)調査表'!$G:$G,$B59,'(3)調査表'!$F:$F,集計!M$1)</f>
        <v>0</v>
      </c>
      <c r="N59" s="67">
        <f>COUNTIFS('(3)調査表'!$G:$G,$B59,'(3)調査表'!$F:$F,集計!N$1)</f>
        <v>0</v>
      </c>
      <c r="O59" s="67">
        <f>COUNTIFS('(3)調査表'!$G:$G,$B59,'(3)調査表'!$F:$F,集計!O$1)</f>
        <v>0</v>
      </c>
      <c r="P59" s="67">
        <f>COUNTIFS('(3)調査表'!$G:$G,$B59,'(3)調査表'!$F:$F,集計!P$1)</f>
        <v>0</v>
      </c>
      <c r="Q59" s="67">
        <f>COUNTIFS('(3)調査表'!$G:$G,$B59,'(3)調査表'!$F:$F,集計!Q$1)</f>
        <v>0</v>
      </c>
      <c r="R59" s="67">
        <f>COUNTIFS('(3)調査表'!$G:$G,$B59,'(3)調査表'!$F:$F,集計!R$1)</f>
        <v>0</v>
      </c>
      <c r="S59">
        <f t="shared" si="0"/>
        <v>0</v>
      </c>
    </row>
    <row r="60" spans="1:19">
      <c r="A60" t="s">
        <v>92</v>
      </c>
      <c r="B60" s="46">
        <f t="shared" ref="B60" si="37">B41+19</f>
        <v>58</v>
      </c>
      <c r="C60" s="67">
        <f>COUNTIFS('(3)調査表'!$G:$G,$B60,'(3)調査表'!$F:$F,集計!C$1)</f>
        <v>0</v>
      </c>
      <c r="D60" s="67">
        <f>COUNTIFS('(3)調査表'!$G:$G,$B60,'(3)調査表'!$F:$F,集計!D$1)</f>
        <v>0</v>
      </c>
      <c r="E60" s="67">
        <f>COUNTIFS('(3)調査表'!$G:$G,$B60,'(3)調査表'!$F:$F,集計!E$1)</f>
        <v>0</v>
      </c>
      <c r="F60" s="67">
        <f>COUNTIFS('(3)調査表'!$G:$G,$B60,'(3)調査表'!$F:$F,集計!F$1)</f>
        <v>0</v>
      </c>
      <c r="G60" s="67">
        <f>COUNTIFS('(3)調査表'!$G:$G,$B60,'(3)調査表'!$F:$F,集計!G$1)</f>
        <v>0</v>
      </c>
      <c r="H60" s="67">
        <f>COUNTIFS('(3)調査表'!$G:$G,$B60,'(3)調査表'!$F:$F,集計!H$1)</f>
        <v>0</v>
      </c>
      <c r="I60" s="67">
        <f>COUNTIFS('(3)調査表'!$G:$G,$B60,'(3)調査表'!$F:$F,集計!I$1)</f>
        <v>0</v>
      </c>
      <c r="J60" s="67">
        <f>COUNTIFS('(3)調査表'!$G:$G,$B60,'(3)調査表'!$F:$F,集計!J$1)</f>
        <v>0</v>
      </c>
      <c r="K60" s="67">
        <f>COUNTIFS('(3)調査表'!$G:$G,$B60,'(3)調査表'!$F:$F,集計!K$1)</f>
        <v>0</v>
      </c>
      <c r="L60" s="67">
        <f>COUNTIFS('(3)調査表'!$G:$G,$B60,'(3)調査表'!$F:$F,集計!L$1)</f>
        <v>0</v>
      </c>
      <c r="M60" s="67">
        <f>COUNTIFS('(3)調査表'!$G:$G,$B60,'(3)調査表'!$F:$F,集計!M$1)</f>
        <v>0</v>
      </c>
      <c r="N60" s="67">
        <f>COUNTIFS('(3)調査表'!$G:$G,$B60,'(3)調査表'!$F:$F,集計!N$1)</f>
        <v>0</v>
      </c>
      <c r="O60" s="67">
        <f>COUNTIFS('(3)調査表'!$G:$G,$B60,'(3)調査表'!$F:$F,集計!O$1)</f>
        <v>0</v>
      </c>
      <c r="P60" s="67">
        <f>COUNTIFS('(3)調査表'!$G:$G,$B60,'(3)調査表'!$F:$F,集計!P$1)</f>
        <v>0</v>
      </c>
      <c r="Q60" s="67">
        <f>COUNTIFS('(3)調査表'!$G:$G,$B60,'(3)調査表'!$F:$F,集計!Q$1)</f>
        <v>0</v>
      </c>
      <c r="R60" s="67">
        <f>COUNTIFS('(3)調査表'!$G:$G,$B60,'(3)調査表'!$F:$F,集計!R$1)</f>
        <v>0</v>
      </c>
      <c r="S60">
        <f t="shared" si="0"/>
        <v>0</v>
      </c>
    </row>
    <row r="61" spans="1:19">
      <c r="A61" t="s">
        <v>93</v>
      </c>
      <c r="B61" s="46">
        <f t="shared" ref="B61" si="38">B41+20</f>
        <v>59</v>
      </c>
      <c r="C61" s="67">
        <f>COUNTIFS('(3)調査表'!$G:$G,$B61,'(3)調査表'!$F:$F,集計!C$1)</f>
        <v>0</v>
      </c>
      <c r="D61" s="67">
        <f>COUNTIFS('(3)調査表'!$G:$G,$B61,'(3)調査表'!$F:$F,集計!D$1)</f>
        <v>0</v>
      </c>
      <c r="E61" s="67">
        <f>COUNTIFS('(3)調査表'!$G:$G,$B61,'(3)調査表'!$F:$F,集計!E$1)</f>
        <v>0</v>
      </c>
      <c r="F61" s="67">
        <f>COUNTIFS('(3)調査表'!$G:$G,$B61,'(3)調査表'!$F:$F,集計!F$1)</f>
        <v>0</v>
      </c>
      <c r="G61" s="67">
        <f>COUNTIFS('(3)調査表'!$G:$G,$B61,'(3)調査表'!$F:$F,集計!G$1)</f>
        <v>0</v>
      </c>
      <c r="H61" s="67">
        <f>COUNTIFS('(3)調査表'!$G:$G,$B61,'(3)調査表'!$F:$F,集計!H$1)</f>
        <v>0</v>
      </c>
      <c r="I61" s="67">
        <f>COUNTIFS('(3)調査表'!$G:$G,$B61,'(3)調査表'!$F:$F,集計!I$1)</f>
        <v>0</v>
      </c>
      <c r="J61" s="67">
        <f>COUNTIFS('(3)調査表'!$G:$G,$B61,'(3)調査表'!$F:$F,集計!J$1)</f>
        <v>0</v>
      </c>
      <c r="K61" s="67">
        <f>COUNTIFS('(3)調査表'!$G:$G,$B61,'(3)調査表'!$F:$F,集計!K$1)</f>
        <v>0</v>
      </c>
      <c r="L61" s="67">
        <f>COUNTIFS('(3)調査表'!$G:$G,$B61,'(3)調査表'!$F:$F,集計!L$1)</f>
        <v>0</v>
      </c>
      <c r="M61" s="67">
        <f>COUNTIFS('(3)調査表'!$G:$G,$B61,'(3)調査表'!$F:$F,集計!M$1)</f>
        <v>0</v>
      </c>
      <c r="N61" s="67">
        <f>COUNTIFS('(3)調査表'!$G:$G,$B61,'(3)調査表'!$F:$F,集計!N$1)</f>
        <v>0</v>
      </c>
      <c r="O61" s="67">
        <f>COUNTIFS('(3)調査表'!$G:$G,$B61,'(3)調査表'!$F:$F,集計!O$1)</f>
        <v>0</v>
      </c>
      <c r="P61" s="67">
        <f>COUNTIFS('(3)調査表'!$G:$G,$B61,'(3)調査表'!$F:$F,集計!P$1)</f>
        <v>0</v>
      </c>
      <c r="Q61" s="67">
        <f>COUNTIFS('(3)調査表'!$G:$G,$B61,'(3)調査表'!$F:$F,集計!Q$1)</f>
        <v>0</v>
      </c>
      <c r="R61" s="67">
        <f>COUNTIFS('(3)調査表'!$G:$G,$B61,'(3)調査表'!$F:$F,集計!R$1)</f>
        <v>0</v>
      </c>
      <c r="S61">
        <f t="shared" si="0"/>
        <v>0</v>
      </c>
    </row>
    <row r="62" spans="1:19">
      <c r="A62" s="66" t="s">
        <v>96</v>
      </c>
      <c r="C62">
        <f>SUM(C2:C61)</f>
        <v>0</v>
      </c>
      <c r="D62">
        <f t="shared" ref="D62:R62" si="39">SUM(D2:D61)</f>
        <v>0</v>
      </c>
      <c r="E62">
        <f t="shared" si="39"/>
        <v>0</v>
      </c>
      <c r="F62">
        <f t="shared" si="39"/>
        <v>0</v>
      </c>
      <c r="G62">
        <f t="shared" si="39"/>
        <v>0</v>
      </c>
      <c r="H62">
        <f t="shared" si="39"/>
        <v>0</v>
      </c>
      <c r="I62">
        <f t="shared" si="39"/>
        <v>0</v>
      </c>
      <c r="J62">
        <f t="shared" si="39"/>
        <v>0</v>
      </c>
      <c r="K62">
        <f t="shared" si="39"/>
        <v>0</v>
      </c>
      <c r="L62">
        <f t="shared" si="39"/>
        <v>0</v>
      </c>
      <c r="M62">
        <f t="shared" si="39"/>
        <v>0</v>
      </c>
      <c r="N62">
        <f t="shared" si="39"/>
        <v>0</v>
      </c>
      <c r="O62">
        <f t="shared" si="39"/>
        <v>0</v>
      </c>
      <c r="P62">
        <f t="shared" si="39"/>
        <v>0</v>
      </c>
      <c r="Q62">
        <f t="shared" si="39"/>
        <v>0</v>
      </c>
      <c r="R62">
        <f t="shared" si="39"/>
        <v>0</v>
      </c>
      <c r="S62">
        <f t="shared" si="0"/>
        <v>0</v>
      </c>
    </row>
  </sheetData>
  <sheetProtection formatCells="0" formatColumns="0" formatRows="0" insertColumns="0" insertRows="0" deleteColumns="0" deleteRows="0" sort="0"/>
  <phoneticPr fontId="2"/>
  <conditionalFormatting sqref="C2:R61">
    <cfRule type="colorScale" priority="1">
      <colorScale>
        <cfvo type="min"/>
        <cfvo type="max"/>
        <color theme="0"/>
        <color theme="5" tint="-0.249977111117893"/>
      </colorScale>
    </cfRule>
  </conditionalFormatting>
  <pageMargins left="0.7" right="0.7" top="0.75" bottom="0.75" header="0.3" footer="0.3"/>
  <pageSetup paperSize="9" orientation="portrait"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T67"/>
  <sheetViews>
    <sheetView zoomScale="85" zoomScaleNormal="85" workbookViewId="0">
      <selection sqref="A1:G1"/>
    </sheetView>
  </sheetViews>
  <sheetFormatPr defaultRowHeight="18.75"/>
  <sheetData>
    <row r="1" spans="1:20">
      <c r="A1" s="342" t="s">
        <v>4</v>
      </c>
      <c r="B1" s="342"/>
      <c r="C1" s="342"/>
      <c r="D1" s="342"/>
      <c r="E1" s="342"/>
      <c r="F1" s="342"/>
      <c r="G1" s="342"/>
      <c r="H1" t="s">
        <v>7</v>
      </c>
    </row>
    <row r="2" spans="1:20">
      <c r="A2" s="1"/>
      <c r="B2" s="1"/>
      <c r="C2" s="1"/>
      <c r="D2" s="1"/>
      <c r="E2" s="1"/>
      <c r="F2" s="1"/>
      <c r="G2" s="1"/>
    </row>
    <row r="3" spans="1:20">
      <c r="A3" s="1"/>
      <c r="B3" s="1"/>
      <c r="C3" s="1"/>
      <c r="D3" s="1"/>
      <c r="E3" s="1"/>
      <c r="F3" s="1"/>
      <c r="G3" s="1"/>
    </row>
    <row r="4" spans="1:20">
      <c r="A4" s="1"/>
      <c r="B4" s="1"/>
      <c r="C4" s="1"/>
      <c r="D4" s="1"/>
      <c r="E4" s="1"/>
      <c r="F4" s="1"/>
      <c r="G4" s="1"/>
    </row>
    <row r="5" spans="1:20">
      <c r="G5" t="s">
        <v>6</v>
      </c>
    </row>
    <row r="6" spans="1:20" s="1" customFormat="1">
      <c r="C6" s="3" t="s">
        <v>3</v>
      </c>
      <c r="D6" s="4">
        <f>'(2)施設情報'!C8</f>
        <v>0</v>
      </c>
      <c r="E6" s="4">
        <f>'(2)施設情報'!C9</f>
        <v>0</v>
      </c>
      <c r="F6" s="4">
        <f>'(2)施設情報'!C10</f>
        <v>0</v>
      </c>
      <c r="G6" s="4">
        <f>'(2)施設情報'!C11</f>
        <v>0</v>
      </c>
      <c r="H6" s="4">
        <f>'(2)施設情報'!C12</f>
        <v>0</v>
      </c>
      <c r="I6" s="4">
        <f>'(2)施設情報'!C13</f>
        <v>0</v>
      </c>
      <c r="J6" s="4">
        <f>'(2)施設情報'!C14</f>
        <v>0</v>
      </c>
      <c r="K6" s="4">
        <f>'(2)施設情報'!C15</f>
        <v>0</v>
      </c>
      <c r="L6" s="4">
        <f>'(2)施設情報'!C16</f>
        <v>0</v>
      </c>
      <c r="M6" s="4">
        <f>'(2)施設情報'!C17</f>
        <v>0</v>
      </c>
      <c r="N6" s="4">
        <f>'(2)施設情報'!C18</f>
        <v>0</v>
      </c>
      <c r="O6" s="4">
        <f>'(2)施設情報'!C19</f>
        <v>0</v>
      </c>
      <c r="P6" s="4">
        <f>'(2)施設情報'!C20</f>
        <v>0</v>
      </c>
      <c r="Q6" s="4">
        <f>'(2)施設情報'!C21</f>
        <v>0</v>
      </c>
      <c r="R6" s="4">
        <f>'(2)施設情報'!C22</f>
        <v>0</v>
      </c>
      <c r="S6" s="4">
        <f>'(2)施設情報'!C23</f>
        <v>0</v>
      </c>
    </row>
    <row r="7" spans="1:20">
      <c r="C7" s="69"/>
      <c r="D7" s="5"/>
      <c r="E7" s="5"/>
      <c r="F7" s="5"/>
      <c r="G7" s="5"/>
      <c r="H7" s="5"/>
      <c r="I7" s="5"/>
      <c r="J7" s="5"/>
      <c r="K7" s="5"/>
      <c r="L7" s="5"/>
      <c r="M7" s="5"/>
      <c r="N7" s="5"/>
      <c r="O7" s="5"/>
      <c r="P7" s="5"/>
      <c r="Q7" s="5"/>
      <c r="R7" s="5"/>
      <c r="S7" s="5"/>
      <c r="T7">
        <f>SUM(D7:S7)</f>
        <v>0</v>
      </c>
    </row>
    <row r="8" spans="1:20">
      <c r="C8" s="69"/>
      <c r="D8" s="5"/>
      <c r="E8" s="5"/>
      <c r="F8" s="5"/>
      <c r="G8" s="5"/>
      <c r="H8" s="5"/>
      <c r="I8" s="5"/>
      <c r="J8" s="5"/>
      <c r="K8" s="5"/>
      <c r="L8" s="5"/>
      <c r="M8" s="5"/>
      <c r="N8" s="5"/>
      <c r="O8" s="5"/>
      <c r="P8" s="5"/>
      <c r="Q8" s="5"/>
      <c r="R8" s="5"/>
      <c r="S8" s="5"/>
      <c r="T8">
        <f t="shared" ref="T8:T66" si="0">SUM(D8:S8)</f>
        <v>0</v>
      </c>
    </row>
    <row r="9" spans="1:20">
      <c r="C9" s="69"/>
      <c r="D9" s="5"/>
      <c r="E9" s="5"/>
      <c r="F9" s="5"/>
      <c r="G9" s="5"/>
      <c r="H9" s="5"/>
      <c r="I9" s="5"/>
      <c r="J9" s="5"/>
      <c r="K9" s="5"/>
      <c r="L9" s="5"/>
      <c r="M9" s="5"/>
      <c r="N9" s="5"/>
      <c r="O9" s="5"/>
      <c r="P9" s="5"/>
      <c r="Q9" s="5"/>
      <c r="R9" s="5"/>
      <c r="S9" s="5"/>
      <c r="T9">
        <f t="shared" si="0"/>
        <v>0</v>
      </c>
    </row>
    <row r="10" spans="1:20">
      <c r="C10" s="69"/>
      <c r="D10" s="5"/>
      <c r="E10" s="5"/>
      <c r="F10" s="5"/>
      <c r="G10" s="5"/>
      <c r="H10" s="5"/>
      <c r="I10" s="5"/>
      <c r="J10" s="5"/>
      <c r="K10" s="5"/>
      <c r="L10" s="5"/>
      <c r="M10" s="5"/>
      <c r="N10" s="5"/>
      <c r="O10" s="5"/>
      <c r="P10" s="5"/>
      <c r="Q10" s="5"/>
      <c r="R10" s="5"/>
      <c r="S10" s="5"/>
      <c r="T10">
        <f t="shared" si="0"/>
        <v>0</v>
      </c>
    </row>
    <row r="11" spans="1:20">
      <c r="C11" s="69"/>
      <c r="D11" s="5"/>
      <c r="E11" s="5"/>
      <c r="F11" s="5"/>
      <c r="G11" s="5"/>
      <c r="H11" s="5"/>
      <c r="I11" s="6"/>
      <c r="J11" s="5"/>
      <c r="K11" s="5"/>
      <c r="L11" s="5"/>
      <c r="M11" s="5"/>
      <c r="N11" s="5"/>
      <c r="O11" s="5"/>
      <c r="P11" s="5"/>
      <c r="Q11" s="5"/>
      <c r="R11" s="5"/>
      <c r="S11" s="5"/>
      <c r="T11">
        <f t="shared" si="0"/>
        <v>0</v>
      </c>
    </row>
    <row r="12" spans="1:20">
      <c r="C12" s="69"/>
      <c r="D12" s="5"/>
      <c r="E12" s="5"/>
      <c r="F12" s="5"/>
      <c r="G12" s="5"/>
      <c r="H12" s="5"/>
      <c r="I12" s="5"/>
      <c r="J12" s="5"/>
      <c r="K12" s="5"/>
      <c r="L12" s="5"/>
      <c r="M12" s="5"/>
      <c r="N12" s="5"/>
      <c r="O12" s="5"/>
      <c r="P12" s="5"/>
      <c r="Q12" s="5"/>
      <c r="R12" s="5"/>
      <c r="S12" s="5"/>
      <c r="T12">
        <f t="shared" si="0"/>
        <v>0</v>
      </c>
    </row>
    <row r="13" spans="1:20">
      <c r="C13" s="69"/>
      <c r="D13" s="5"/>
      <c r="E13" s="5"/>
      <c r="F13" s="5"/>
      <c r="G13" s="5"/>
      <c r="H13" s="5"/>
      <c r="I13" s="5"/>
      <c r="J13" s="5"/>
      <c r="K13" s="5"/>
      <c r="L13" s="5"/>
      <c r="M13" s="5"/>
      <c r="N13" s="5"/>
      <c r="O13" s="5"/>
      <c r="P13" s="5"/>
      <c r="Q13" s="5"/>
      <c r="R13" s="5"/>
      <c r="S13" s="5"/>
      <c r="T13">
        <f t="shared" si="0"/>
        <v>0</v>
      </c>
    </row>
    <row r="14" spans="1:20">
      <c r="C14" s="69"/>
      <c r="D14" s="5"/>
      <c r="E14" s="5"/>
      <c r="F14" s="5"/>
      <c r="G14" s="5"/>
      <c r="H14" s="5"/>
      <c r="I14" s="5"/>
      <c r="J14" s="5"/>
      <c r="K14" s="5"/>
      <c r="L14" s="5"/>
      <c r="M14" s="5"/>
      <c r="N14" s="5"/>
      <c r="O14" s="5"/>
      <c r="P14" s="5"/>
      <c r="Q14" s="5"/>
      <c r="R14" s="5"/>
      <c r="S14" s="5"/>
      <c r="T14">
        <f t="shared" si="0"/>
        <v>0</v>
      </c>
    </row>
    <row r="15" spans="1:20">
      <c r="C15" s="69"/>
      <c r="D15" s="5"/>
      <c r="E15" s="5"/>
      <c r="F15" s="5"/>
      <c r="G15" s="5"/>
      <c r="H15" s="5"/>
      <c r="I15" s="5"/>
      <c r="J15" s="5"/>
      <c r="K15" s="5"/>
      <c r="L15" s="5"/>
      <c r="M15" s="5"/>
      <c r="N15" s="5"/>
      <c r="O15" s="5"/>
      <c r="P15" s="5"/>
      <c r="Q15" s="5"/>
      <c r="R15" s="5"/>
      <c r="S15" s="5"/>
      <c r="T15">
        <f t="shared" si="0"/>
        <v>0</v>
      </c>
    </row>
    <row r="16" spans="1:20">
      <c r="C16" s="69"/>
      <c r="D16" s="5"/>
      <c r="E16" s="5"/>
      <c r="F16" s="5"/>
      <c r="G16" s="5"/>
      <c r="H16" s="5"/>
      <c r="I16" s="5"/>
      <c r="J16" s="5"/>
      <c r="K16" s="5"/>
      <c r="L16" s="5"/>
      <c r="M16" s="5"/>
      <c r="N16" s="5"/>
      <c r="O16" s="5"/>
      <c r="P16" s="5"/>
      <c r="Q16" s="5"/>
      <c r="R16" s="5"/>
      <c r="S16" s="5"/>
      <c r="T16">
        <f t="shared" si="0"/>
        <v>0</v>
      </c>
    </row>
    <row r="17" spans="3:20">
      <c r="C17" s="69"/>
      <c r="D17" s="5"/>
      <c r="E17" s="5"/>
      <c r="F17" s="5"/>
      <c r="G17" s="5"/>
      <c r="H17" s="5"/>
      <c r="I17" s="5"/>
      <c r="J17" s="5"/>
      <c r="K17" s="5"/>
      <c r="L17" s="5"/>
      <c r="M17" s="5"/>
      <c r="N17" s="5"/>
      <c r="O17" s="5"/>
      <c r="P17" s="5"/>
      <c r="Q17" s="5"/>
      <c r="R17" s="5"/>
      <c r="S17" s="5"/>
      <c r="T17">
        <f t="shared" si="0"/>
        <v>0</v>
      </c>
    </row>
    <row r="18" spans="3:20">
      <c r="C18" s="69"/>
      <c r="D18" s="5"/>
      <c r="E18" s="5"/>
      <c r="F18" s="5"/>
      <c r="G18" s="5"/>
      <c r="H18" s="5"/>
      <c r="I18" s="5"/>
      <c r="J18" s="5"/>
      <c r="K18" s="5"/>
      <c r="L18" s="5"/>
      <c r="M18" s="5"/>
      <c r="N18" s="5"/>
      <c r="O18" s="5"/>
      <c r="P18" s="5"/>
      <c r="Q18" s="5"/>
      <c r="R18" s="5"/>
      <c r="S18" s="5"/>
      <c r="T18">
        <f t="shared" si="0"/>
        <v>0</v>
      </c>
    </row>
    <row r="19" spans="3:20">
      <c r="C19" s="69"/>
      <c r="D19" s="5"/>
      <c r="E19" s="5"/>
      <c r="F19" s="5"/>
      <c r="G19" s="5"/>
      <c r="H19" s="5"/>
      <c r="I19" s="5"/>
      <c r="J19" s="5"/>
      <c r="K19" s="5"/>
      <c r="L19" s="5"/>
      <c r="M19" s="5"/>
      <c r="N19" s="5"/>
      <c r="O19" s="5"/>
      <c r="P19" s="5"/>
      <c r="Q19" s="5"/>
      <c r="R19" s="5"/>
      <c r="S19" s="5"/>
      <c r="T19">
        <f t="shared" si="0"/>
        <v>0</v>
      </c>
    </row>
    <row r="20" spans="3:20">
      <c r="C20" s="69"/>
      <c r="D20" s="5"/>
      <c r="E20" s="5"/>
      <c r="F20" s="5"/>
      <c r="G20" s="5"/>
      <c r="H20" s="5"/>
      <c r="I20" s="5"/>
      <c r="J20" s="5"/>
      <c r="K20" s="5"/>
      <c r="L20" s="5"/>
      <c r="M20" s="5"/>
      <c r="N20" s="5"/>
      <c r="O20" s="5"/>
      <c r="P20" s="5"/>
      <c r="Q20" s="5"/>
      <c r="R20" s="5"/>
      <c r="S20" s="5"/>
      <c r="T20">
        <f t="shared" si="0"/>
        <v>0</v>
      </c>
    </row>
    <row r="21" spans="3:20">
      <c r="C21" s="69"/>
      <c r="D21" s="5"/>
      <c r="E21" s="5"/>
      <c r="F21" s="5"/>
      <c r="G21" s="5"/>
      <c r="H21" s="5"/>
      <c r="I21" s="5"/>
      <c r="J21" s="5"/>
      <c r="K21" s="5"/>
      <c r="L21" s="5"/>
      <c r="M21" s="5"/>
      <c r="N21" s="5"/>
      <c r="O21" s="5"/>
      <c r="P21" s="5"/>
      <c r="Q21" s="5"/>
      <c r="R21" s="5"/>
      <c r="S21" s="5"/>
      <c r="T21">
        <f t="shared" si="0"/>
        <v>0</v>
      </c>
    </row>
    <row r="22" spans="3:20">
      <c r="C22" s="69"/>
      <c r="D22" s="5"/>
      <c r="E22" s="5"/>
      <c r="F22" s="5"/>
      <c r="G22" s="5"/>
      <c r="H22" s="5"/>
      <c r="I22" s="5"/>
      <c r="J22" s="5"/>
      <c r="K22" s="5"/>
      <c r="L22" s="5"/>
      <c r="M22" s="5"/>
      <c r="N22" s="5"/>
      <c r="O22" s="5"/>
      <c r="P22" s="5"/>
      <c r="Q22" s="5"/>
      <c r="R22" s="5"/>
      <c r="S22" s="5"/>
      <c r="T22">
        <f t="shared" si="0"/>
        <v>0</v>
      </c>
    </row>
    <row r="23" spans="3:20">
      <c r="C23" s="69"/>
      <c r="D23" s="5"/>
      <c r="E23" s="5"/>
      <c r="F23" s="5"/>
      <c r="G23" s="5"/>
      <c r="H23" s="5"/>
      <c r="I23" s="5"/>
      <c r="J23" s="5"/>
      <c r="K23" s="5"/>
      <c r="L23" s="5"/>
      <c r="M23" s="5"/>
      <c r="N23" s="5"/>
      <c r="O23" s="5"/>
      <c r="P23" s="5"/>
      <c r="Q23" s="5"/>
      <c r="R23" s="5"/>
      <c r="S23" s="5"/>
      <c r="T23">
        <f t="shared" si="0"/>
        <v>0</v>
      </c>
    </row>
    <row r="24" spans="3:20">
      <c r="C24" s="69"/>
      <c r="D24" s="5"/>
      <c r="E24" s="5"/>
      <c r="F24" s="5"/>
      <c r="G24" s="5"/>
      <c r="H24" s="5"/>
      <c r="I24" s="5"/>
      <c r="J24" s="5"/>
      <c r="K24" s="5"/>
      <c r="L24" s="5"/>
      <c r="M24" s="5"/>
      <c r="N24" s="5"/>
      <c r="O24" s="5"/>
      <c r="P24" s="5"/>
      <c r="Q24" s="5"/>
      <c r="R24" s="5"/>
      <c r="S24" s="5"/>
      <c r="T24">
        <f t="shared" si="0"/>
        <v>0</v>
      </c>
    </row>
    <row r="25" spans="3:20">
      <c r="C25" s="69"/>
      <c r="D25" s="5"/>
      <c r="E25" s="5"/>
      <c r="F25" s="5"/>
      <c r="G25" s="5"/>
      <c r="H25" s="5"/>
      <c r="I25" s="5"/>
      <c r="J25" s="5"/>
      <c r="K25" s="5"/>
      <c r="L25" s="5"/>
      <c r="M25" s="5"/>
      <c r="N25" s="5"/>
      <c r="O25" s="5"/>
      <c r="P25" s="5"/>
      <c r="Q25" s="5"/>
      <c r="R25" s="5"/>
      <c r="S25" s="5"/>
      <c r="T25">
        <f t="shared" si="0"/>
        <v>0</v>
      </c>
    </row>
    <row r="26" spans="3:20">
      <c r="C26" s="69"/>
      <c r="D26" s="5"/>
      <c r="E26" s="5"/>
      <c r="F26" s="5"/>
      <c r="G26" s="5"/>
      <c r="H26" s="5"/>
      <c r="I26" s="5"/>
      <c r="J26" s="5"/>
      <c r="K26" s="5"/>
      <c r="L26" s="5"/>
      <c r="M26" s="5"/>
      <c r="N26" s="5"/>
      <c r="O26" s="5"/>
      <c r="P26" s="5"/>
      <c r="Q26" s="5"/>
      <c r="R26" s="5"/>
      <c r="S26" s="5"/>
      <c r="T26">
        <f t="shared" si="0"/>
        <v>0</v>
      </c>
    </row>
    <row r="27" spans="3:20">
      <c r="C27" s="70"/>
      <c r="D27" s="5"/>
      <c r="E27" s="5"/>
      <c r="F27" s="5"/>
      <c r="G27" s="5"/>
      <c r="H27" s="5"/>
      <c r="I27" s="5"/>
      <c r="J27" s="5"/>
      <c r="K27" s="5"/>
      <c r="L27" s="5"/>
      <c r="M27" s="5"/>
      <c r="N27" s="5"/>
      <c r="O27" s="5"/>
      <c r="P27" s="5"/>
      <c r="Q27" s="5"/>
      <c r="R27" s="5"/>
      <c r="S27" s="5"/>
      <c r="T27">
        <f t="shared" si="0"/>
        <v>0</v>
      </c>
    </row>
    <row r="28" spans="3:20">
      <c r="C28" s="70"/>
      <c r="D28" s="5"/>
      <c r="E28" s="5"/>
      <c r="F28" s="5"/>
      <c r="G28" s="5"/>
      <c r="H28" s="5"/>
      <c r="I28" s="5"/>
      <c r="J28" s="5"/>
      <c r="K28" s="5"/>
      <c r="L28" s="5"/>
      <c r="M28" s="5"/>
      <c r="N28" s="5"/>
      <c r="O28" s="5"/>
      <c r="P28" s="5"/>
      <c r="Q28" s="5"/>
      <c r="R28" s="5"/>
      <c r="S28" s="5"/>
      <c r="T28">
        <f t="shared" si="0"/>
        <v>0</v>
      </c>
    </row>
    <row r="29" spans="3:20">
      <c r="C29" s="70"/>
      <c r="D29" s="5"/>
      <c r="E29" s="5"/>
      <c r="F29" s="5"/>
      <c r="G29" s="5"/>
      <c r="H29" s="5"/>
      <c r="I29" s="5"/>
      <c r="J29" s="5"/>
      <c r="K29" s="5"/>
      <c r="L29" s="5"/>
      <c r="M29" s="5"/>
      <c r="N29" s="5"/>
      <c r="O29" s="5"/>
      <c r="P29" s="5"/>
      <c r="Q29" s="5"/>
      <c r="R29" s="5"/>
      <c r="S29" s="5"/>
      <c r="T29">
        <f t="shared" si="0"/>
        <v>0</v>
      </c>
    </row>
    <row r="30" spans="3:20">
      <c r="C30" s="70"/>
      <c r="D30" s="5"/>
      <c r="E30" s="5"/>
      <c r="F30" s="5"/>
      <c r="G30" s="5"/>
      <c r="H30" s="5"/>
      <c r="I30" s="5"/>
      <c r="J30" s="5"/>
      <c r="K30" s="5"/>
      <c r="L30" s="5"/>
      <c r="M30" s="5"/>
      <c r="N30" s="5"/>
      <c r="O30" s="5"/>
      <c r="P30" s="5"/>
      <c r="Q30" s="5"/>
      <c r="R30" s="5"/>
      <c r="S30" s="5"/>
      <c r="T30">
        <f t="shared" si="0"/>
        <v>0</v>
      </c>
    </row>
    <row r="31" spans="3:20">
      <c r="C31" s="70"/>
      <c r="D31" s="5"/>
      <c r="E31" s="5"/>
      <c r="F31" s="5"/>
      <c r="G31" s="5"/>
      <c r="H31" s="5"/>
      <c r="I31" s="5"/>
      <c r="J31" s="5"/>
      <c r="K31" s="5"/>
      <c r="L31" s="5"/>
      <c r="M31" s="5"/>
      <c r="N31" s="5"/>
      <c r="O31" s="5"/>
      <c r="P31" s="5"/>
      <c r="Q31" s="5"/>
      <c r="R31" s="5"/>
      <c r="S31" s="5"/>
      <c r="T31">
        <f t="shared" si="0"/>
        <v>0</v>
      </c>
    </row>
    <row r="32" spans="3:20">
      <c r="C32" s="70"/>
      <c r="D32" s="5"/>
      <c r="E32" s="5"/>
      <c r="F32" s="5"/>
      <c r="G32" s="5"/>
      <c r="H32" s="5"/>
      <c r="I32" s="5"/>
      <c r="J32" s="5"/>
      <c r="K32" s="5"/>
      <c r="L32" s="5"/>
      <c r="M32" s="5"/>
      <c r="N32" s="5"/>
      <c r="O32" s="5"/>
      <c r="P32" s="5"/>
      <c r="Q32" s="5"/>
      <c r="R32" s="5"/>
      <c r="S32" s="5"/>
      <c r="T32">
        <f t="shared" si="0"/>
        <v>0</v>
      </c>
    </row>
    <row r="33" spans="3:20">
      <c r="C33" s="70"/>
      <c r="D33" s="5"/>
      <c r="E33" s="5"/>
      <c r="F33" s="5"/>
      <c r="G33" s="5"/>
      <c r="H33" s="5"/>
      <c r="I33" s="5"/>
      <c r="J33" s="5"/>
      <c r="K33" s="5"/>
      <c r="L33" s="5"/>
      <c r="M33" s="5"/>
      <c r="N33" s="5"/>
      <c r="O33" s="5"/>
      <c r="P33" s="5"/>
      <c r="Q33" s="5"/>
      <c r="R33" s="5"/>
      <c r="S33" s="5"/>
      <c r="T33">
        <f t="shared" si="0"/>
        <v>0</v>
      </c>
    </row>
    <row r="34" spans="3:20">
      <c r="C34" s="70"/>
      <c r="D34" s="5"/>
      <c r="E34" s="5"/>
      <c r="F34" s="5"/>
      <c r="G34" s="5"/>
      <c r="H34" s="5"/>
      <c r="I34" s="5"/>
      <c r="J34" s="5"/>
      <c r="K34" s="5"/>
      <c r="L34" s="5"/>
      <c r="M34" s="5"/>
      <c r="N34" s="5"/>
      <c r="O34" s="5"/>
      <c r="P34" s="5"/>
      <c r="Q34" s="5"/>
      <c r="R34" s="5"/>
      <c r="S34" s="5"/>
      <c r="T34">
        <f t="shared" si="0"/>
        <v>0</v>
      </c>
    </row>
    <row r="35" spans="3:20">
      <c r="C35" s="70"/>
      <c r="D35" s="5"/>
      <c r="E35" s="5"/>
      <c r="F35" s="5"/>
      <c r="G35" s="5"/>
      <c r="H35" s="5"/>
      <c r="I35" s="5"/>
      <c r="J35" s="5"/>
      <c r="K35" s="5"/>
      <c r="L35" s="5"/>
      <c r="M35" s="5"/>
      <c r="N35" s="5"/>
      <c r="O35" s="5"/>
      <c r="P35" s="5"/>
      <c r="Q35" s="5"/>
      <c r="R35" s="5"/>
      <c r="S35" s="5"/>
      <c r="T35">
        <f t="shared" si="0"/>
        <v>0</v>
      </c>
    </row>
    <row r="36" spans="3:20">
      <c r="C36" s="70"/>
      <c r="D36" s="5"/>
      <c r="E36" s="5"/>
      <c r="F36" s="5"/>
      <c r="G36" s="5"/>
      <c r="H36" s="5"/>
      <c r="I36" s="5"/>
      <c r="J36" s="5"/>
      <c r="K36" s="5"/>
      <c r="L36" s="5"/>
      <c r="M36" s="5"/>
      <c r="N36" s="5"/>
      <c r="O36" s="5"/>
      <c r="P36" s="5"/>
      <c r="Q36" s="5"/>
      <c r="R36" s="5"/>
      <c r="S36" s="5"/>
      <c r="T36">
        <f t="shared" si="0"/>
        <v>0</v>
      </c>
    </row>
    <row r="37" spans="3:20">
      <c r="C37" s="71"/>
      <c r="D37" s="5"/>
      <c r="E37" s="5"/>
      <c r="F37" s="5"/>
      <c r="G37" s="5"/>
      <c r="H37" s="5"/>
      <c r="I37" s="5"/>
      <c r="J37" s="5"/>
      <c r="K37" s="5"/>
      <c r="L37" s="5"/>
      <c r="M37" s="5"/>
      <c r="N37" s="5"/>
      <c r="O37" s="5"/>
      <c r="P37" s="5"/>
      <c r="Q37" s="5"/>
      <c r="R37" s="5"/>
      <c r="S37" s="5"/>
      <c r="T37">
        <f t="shared" si="0"/>
        <v>0</v>
      </c>
    </row>
    <row r="38" spans="3:20">
      <c r="C38" s="71"/>
      <c r="D38" s="5"/>
      <c r="E38" s="5"/>
      <c r="F38" s="5"/>
      <c r="G38" s="5"/>
      <c r="H38" s="5"/>
      <c r="I38" s="5"/>
      <c r="J38" s="5"/>
      <c r="K38" s="5"/>
      <c r="L38" s="5"/>
      <c r="M38" s="5"/>
      <c r="N38" s="5"/>
      <c r="O38" s="5"/>
      <c r="P38" s="5"/>
      <c r="Q38" s="5"/>
      <c r="R38" s="5"/>
      <c r="S38" s="5"/>
      <c r="T38">
        <f t="shared" si="0"/>
        <v>0</v>
      </c>
    </row>
    <row r="39" spans="3:20">
      <c r="C39" s="71"/>
      <c r="D39" s="5"/>
      <c r="E39" s="5"/>
      <c r="F39" s="5"/>
      <c r="G39" s="5"/>
      <c r="H39" s="5"/>
      <c r="I39" s="5"/>
      <c r="J39" s="5"/>
      <c r="K39" s="5"/>
      <c r="L39" s="5"/>
      <c r="M39" s="5"/>
      <c r="N39" s="5"/>
      <c r="O39" s="5"/>
      <c r="P39" s="5"/>
      <c r="Q39" s="5"/>
      <c r="R39" s="5"/>
      <c r="S39" s="5"/>
      <c r="T39">
        <f t="shared" si="0"/>
        <v>0</v>
      </c>
    </row>
    <row r="40" spans="3:20">
      <c r="C40" s="71"/>
      <c r="D40" s="5"/>
      <c r="E40" s="5"/>
      <c r="F40" s="5"/>
      <c r="G40" s="5"/>
      <c r="H40" s="5"/>
      <c r="I40" s="5"/>
      <c r="J40" s="5"/>
      <c r="K40" s="5"/>
      <c r="L40" s="5"/>
      <c r="M40" s="5"/>
      <c r="N40" s="5"/>
      <c r="O40" s="5"/>
      <c r="P40" s="5"/>
      <c r="Q40" s="5"/>
      <c r="R40" s="5"/>
      <c r="S40" s="5"/>
      <c r="T40">
        <f t="shared" si="0"/>
        <v>0</v>
      </c>
    </row>
    <row r="41" spans="3:20">
      <c r="C41" s="71"/>
      <c r="D41" s="5"/>
      <c r="E41" s="5"/>
      <c r="F41" s="5"/>
      <c r="G41" s="5"/>
      <c r="H41" s="5"/>
      <c r="I41" s="5"/>
      <c r="J41" s="5"/>
      <c r="K41" s="5"/>
      <c r="L41" s="5"/>
      <c r="M41" s="5"/>
      <c r="N41" s="5"/>
      <c r="O41" s="5"/>
      <c r="P41" s="5"/>
      <c r="Q41" s="5"/>
      <c r="R41" s="5"/>
      <c r="S41" s="5"/>
      <c r="T41">
        <f t="shared" si="0"/>
        <v>0</v>
      </c>
    </row>
    <row r="42" spans="3:20">
      <c r="C42" s="71"/>
      <c r="D42" s="5"/>
      <c r="E42" s="5"/>
      <c r="F42" s="5"/>
      <c r="G42" s="5"/>
      <c r="H42" s="5"/>
      <c r="I42" s="5"/>
      <c r="J42" s="5"/>
      <c r="K42" s="5"/>
      <c r="L42" s="5"/>
      <c r="M42" s="5"/>
      <c r="N42" s="5"/>
      <c r="O42" s="5"/>
      <c r="P42" s="5"/>
      <c r="Q42" s="5"/>
      <c r="R42" s="5"/>
      <c r="S42" s="5"/>
      <c r="T42">
        <f t="shared" si="0"/>
        <v>0</v>
      </c>
    </row>
    <row r="43" spans="3:20">
      <c r="C43" s="71"/>
      <c r="D43" s="5"/>
      <c r="E43" s="5"/>
      <c r="F43" s="5"/>
      <c r="G43" s="5"/>
      <c r="H43" s="5"/>
      <c r="I43" s="5"/>
      <c r="J43" s="5"/>
      <c r="K43" s="5"/>
      <c r="L43" s="5"/>
      <c r="M43" s="5"/>
      <c r="N43" s="5"/>
      <c r="O43" s="5"/>
      <c r="P43" s="5"/>
      <c r="Q43" s="5"/>
      <c r="R43" s="5"/>
      <c r="S43" s="5"/>
      <c r="T43">
        <f t="shared" si="0"/>
        <v>0</v>
      </c>
    </row>
    <row r="44" spans="3:20">
      <c r="C44" s="71"/>
      <c r="D44" s="5"/>
      <c r="E44" s="5"/>
      <c r="F44" s="5"/>
      <c r="G44" s="5"/>
      <c r="H44" s="5"/>
      <c r="I44" s="5"/>
      <c r="J44" s="5"/>
      <c r="K44" s="5"/>
      <c r="L44" s="5"/>
      <c r="M44" s="5"/>
      <c r="N44" s="5"/>
      <c r="O44" s="5"/>
      <c r="P44" s="5"/>
      <c r="Q44" s="5"/>
      <c r="R44" s="5"/>
      <c r="S44" s="5"/>
      <c r="T44">
        <f t="shared" si="0"/>
        <v>0</v>
      </c>
    </row>
    <row r="45" spans="3:20">
      <c r="C45" s="71"/>
      <c r="D45" s="5"/>
      <c r="E45" s="5"/>
      <c r="F45" s="5"/>
      <c r="G45" s="5"/>
      <c r="H45" s="5"/>
      <c r="I45" s="5"/>
      <c r="J45" s="5"/>
      <c r="K45" s="5"/>
      <c r="L45" s="5"/>
      <c r="M45" s="5"/>
      <c r="N45" s="5"/>
      <c r="O45" s="5"/>
      <c r="P45" s="5"/>
      <c r="Q45" s="5"/>
      <c r="R45" s="5"/>
      <c r="S45" s="5"/>
      <c r="T45">
        <f t="shared" si="0"/>
        <v>0</v>
      </c>
    </row>
    <row r="46" spans="3:20">
      <c r="C46" s="71"/>
      <c r="D46" s="5"/>
      <c r="E46" s="5"/>
      <c r="F46" s="5"/>
      <c r="G46" s="5"/>
      <c r="H46" s="5"/>
      <c r="I46" s="5"/>
      <c r="J46" s="5"/>
      <c r="K46" s="5"/>
      <c r="L46" s="5"/>
      <c r="M46" s="5"/>
      <c r="N46" s="5"/>
      <c r="O46" s="5"/>
      <c r="P46" s="5"/>
      <c r="Q46" s="5"/>
      <c r="R46" s="5"/>
      <c r="S46" s="5"/>
      <c r="T46">
        <f t="shared" si="0"/>
        <v>0</v>
      </c>
    </row>
    <row r="47" spans="3:20">
      <c r="C47" s="71"/>
      <c r="D47" s="5"/>
      <c r="E47" s="5"/>
      <c r="F47" s="5"/>
      <c r="G47" s="5"/>
      <c r="H47" s="5"/>
      <c r="I47" s="5"/>
      <c r="J47" s="5"/>
      <c r="K47" s="5"/>
      <c r="L47" s="5"/>
      <c r="M47" s="5"/>
      <c r="N47" s="5"/>
      <c r="O47" s="5"/>
      <c r="P47" s="5"/>
      <c r="Q47" s="5"/>
      <c r="R47" s="5"/>
      <c r="S47" s="5"/>
      <c r="T47">
        <f t="shared" si="0"/>
        <v>0</v>
      </c>
    </row>
    <row r="48" spans="3:20">
      <c r="C48" s="71"/>
      <c r="D48" s="5"/>
      <c r="E48" s="5"/>
      <c r="F48" s="5"/>
      <c r="G48" s="5"/>
      <c r="H48" s="5"/>
      <c r="I48" s="5"/>
      <c r="J48" s="5"/>
      <c r="K48" s="5"/>
      <c r="L48" s="5"/>
      <c r="M48" s="5"/>
      <c r="N48" s="5"/>
      <c r="O48" s="5"/>
      <c r="P48" s="5"/>
      <c r="Q48" s="5"/>
      <c r="R48" s="5"/>
      <c r="S48" s="5"/>
      <c r="T48">
        <f t="shared" si="0"/>
        <v>0</v>
      </c>
    </row>
    <row r="49" spans="3:20">
      <c r="C49" s="71"/>
      <c r="D49" s="5"/>
      <c r="E49" s="5"/>
      <c r="F49" s="5"/>
      <c r="G49" s="5"/>
      <c r="H49" s="5"/>
      <c r="I49" s="5"/>
      <c r="J49" s="5"/>
      <c r="K49" s="5"/>
      <c r="L49" s="5"/>
      <c r="M49" s="5"/>
      <c r="N49" s="5"/>
      <c r="O49" s="5"/>
      <c r="P49" s="5"/>
      <c r="Q49" s="5"/>
      <c r="R49" s="5"/>
      <c r="S49" s="5"/>
      <c r="T49">
        <f t="shared" si="0"/>
        <v>0</v>
      </c>
    </row>
    <row r="50" spans="3:20">
      <c r="C50" s="71"/>
      <c r="D50" s="5"/>
      <c r="E50" s="5"/>
      <c r="F50" s="5"/>
      <c r="G50" s="5"/>
      <c r="H50" s="5"/>
      <c r="I50" s="5"/>
      <c r="J50" s="5"/>
      <c r="K50" s="5"/>
      <c r="L50" s="5"/>
      <c r="M50" s="5"/>
      <c r="N50" s="5"/>
      <c r="O50" s="5"/>
      <c r="P50" s="5"/>
      <c r="Q50" s="5"/>
      <c r="R50" s="5"/>
      <c r="S50" s="5"/>
      <c r="T50">
        <f t="shared" si="0"/>
        <v>0</v>
      </c>
    </row>
    <row r="51" spans="3:20">
      <c r="C51" s="71"/>
      <c r="D51" s="5"/>
      <c r="E51" s="5"/>
      <c r="F51" s="5"/>
      <c r="G51" s="5"/>
      <c r="H51" s="5"/>
      <c r="I51" s="5"/>
      <c r="J51" s="5"/>
      <c r="K51" s="5"/>
      <c r="L51" s="5"/>
      <c r="M51" s="5"/>
      <c r="N51" s="5"/>
      <c r="O51" s="5"/>
      <c r="P51" s="5"/>
      <c r="Q51" s="5"/>
      <c r="R51" s="5"/>
      <c r="S51" s="5"/>
      <c r="T51">
        <f t="shared" si="0"/>
        <v>0</v>
      </c>
    </row>
    <row r="52" spans="3:20">
      <c r="C52" s="71"/>
      <c r="D52" s="5"/>
      <c r="E52" s="5"/>
      <c r="F52" s="5"/>
      <c r="G52" s="5"/>
      <c r="H52" s="5"/>
      <c r="I52" s="5"/>
      <c r="J52" s="5"/>
      <c r="K52" s="5"/>
      <c r="L52" s="5"/>
      <c r="M52" s="5"/>
      <c r="N52" s="5"/>
      <c r="O52" s="5"/>
      <c r="P52" s="5"/>
      <c r="Q52" s="5"/>
      <c r="R52" s="5"/>
      <c r="S52" s="5"/>
      <c r="T52">
        <f t="shared" si="0"/>
        <v>0</v>
      </c>
    </row>
    <row r="53" spans="3:20">
      <c r="C53" s="71"/>
      <c r="D53" s="5"/>
      <c r="E53" s="5"/>
      <c r="F53" s="5"/>
      <c r="G53" s="5"/>
      <c r="H53" s="5"/>
      <c r="I53" s="5"/>
      <c r="J53" s="5"/>
      <c r="K53" s="5"/>
      <c r="L53" s="5"/>
      <c r="M53" s="5"/>
      <c r="N53" s="5"/>
      <c r="O53" s="5"/>
      <c r="P53" s="5"/>
      <c r="Q53" s="5"/>
      <c r="R53" s="5"/>
      <c r="S53" s="5"/>
      <c r="T53">
        <f t="shared" si="0"/>
        <v>0</v>
      </c>
    </row>
    <row r="54" spans="3:20">
      <c r="C54" s="71"/>
      <c r="D54" s="5"/>
      <c r="E54" s="5"/>
      <c r="F54" s="5"/>
      <c r="G54" s="5"/>
      <c r="H54" s="5"/>
      <c r="I54" s="5"/>
      <c r="J54" s="5"/>
      <c r="K54" s="5"/>
      <c r="L54" s="5"/>
      <c r="M54" s="5"/>
      <c r="N54" s="5"/>
      <c r="O54" s="5"/>
      <c r="P54" s="5"/>
      <c r="Q54" s="5"/>
      <c r="R54" s="5"/>
      <c r="S54" s="5"/>
      <c r="T54">
        <f t="shared" si="0"/>
        <v>0</v>
      </c>
    </row>
    <row r="55" spans="3:20">
      <c r="C55" s="71"/>
      <c r="D55" s="5"/>
      <c r="E55" s="5"/>
      <c r="F55" s="5"/>
      <c r="G55" s="5"/>
      <c r="H55" s="5"/>
      <c r="I55" s="5"/>
      <c r="J55" s="5"/>
      <c r="K55" s="5"/>
      <c r="L55" s="5"/>
      <c r="M55" s="5"/>
      <c r="N55" s="5"/>
      <c r="O55" s="5"/>
      <c r="P55" s="5"/>
      <c r="Q55" s="5"/>
      <c r="R55" s="5"/>
      <c r="S55" s="5"/>
      <c r="T55">
        <f t="shared" si="0"/>
        <v>0</v>
      </c>
    </row>
    <row r="56" spans="3:20">
      <c r="C56" s="71"/>
      <c r="D56" s="5"/>
      <c r="E56" s="5"/>
      <c r="F56" s="5"/>
      <c r="G56" s="5"/>
      <c r="H56" s="5"/>
      <c r="I56" s="5"/>
      <c r="J56" s="5"/>
      <c r="K56" s="5"/>
      <c r="L56" s="5"/>
      <c r="M56" s="5"/>
      <c r="N56" s="5"/>
      <c r="O56" s="5"/>
      <c r="P56" s="5"/>
      <c r="Q56" s="5"/>
      <c r="R56" s="5"/>
      <c r="S56" s="5"/>
      <c r="T56">
        <f t="shared" si="0"/>
        <v>0</v>
      </c>
    </row>
    <row r="57" spans="3:20">
      <c r="C57" s="71"/>
      <c r="D57" s="5"/>
      <c r="E57" s="5"/>
      <c r="F57" s="5"/>
      <c r="G57" s="5"/>
      <c r="H57" s="5"/>
      <c r="I57" s="5"/>
      <c r="J57" s="5"/>
      <c r="K57" s="5"/>
      <c r="L57" s="5"/>
      <c r="M57" s="5"/>
      <c r="N57" s="5"/>
      <c r="O57" s="5"/>
      <c r="P57" s="5"/>
      <c r="Q57" s="5"/>
      <c r="R57" s="5"/>
      <c r="S57" s="5"/>
      <c r="T57">
        <f t="shared" si="0"/>
        <v>0</v>
      </c>
    </row>
    <row r="58" spans="3:20">
      <c r="C58" s="71"/>
      <c r="D58" s="5"/>
      <c r="E58" s="5"/>
      <c r="F58" s="5"/>
      <c r="G58" s="5"/>
      <c r="H58" s="5"/>
      <c r="I58" s="5"/>
      <c r="J58" s="5"/>
      <c r="K58" s="5"/>
      <c r="L58" s="5"/>
      <c r="M58" s="5"/>
      <c r="N58" s="5"/>
      <c r="O58" s="5"/>
      <c r="P58" s="5"/>
      <c r="Q58" s="5"/>
      <c r="R58" s="5"/>
      <c r="S58" s="5"/>
      <c r="T58">
        <f t="shared" si="0"/>
        <v>0</v>
      </c>
    </row>
    <row r="59" spans="3:20">
      <c r="C59" s="71"/>
      <c r="D59" s="5"/>
      <c r="E59" s="5"/>
      <c r="F59" s="5"/>
      <c r="G59" s="5"/>
      <c r="H59" s="5"/>
      <c r="I59" s="5"/>
      <c r="J59" s="5"/>
      <c r="K59" s="5"/>
      <c r="L59" s="5"/>
      <c r="M59" s="5"/>
      <c r="N59" s="5"/>
      <c r="O59" s="5"/>
      <c r="P59" s="5"/>
      <c r="Q59" s="5"/>
      <c r="R59" s="5"/>
      <c r="S59" s="5"/>
      <c r="T59">
        <f t="shared" si="0"/>
        <v>0</v>
      </c>
    </row>
    <row r="60" spans="3:20">
      <c r="C60" s="71"/>
      <c r="D60" s="5"/>
      <c r="E60" s="5"/>
      <c r="F60" s="5"/>
      <c r="G60" s="5"/>
      <c r="H60" s="5"/>
      <c r="I60" s="5"/>
      <c r="J60" s="5"/>
      <c r="K60" s="5"/>
      <c r="L60" s="5"/>
      <c r="M60" s="5"/>
      <c r="N60" s="5"/>
      <c r="O60" s="5"/>
      <c r="P60" s="5"/>
      <c r="Q60" s="5"/>
      <c r="R60" s="5"/>
      <c r="S60" s="5"/>
      <c r="T60">
        <f t="shared" si="0"/>
        <v>0</v>
      </c>
    </row>
    <row r="61" spans="3:20">
      <c r="C61" s="71"/>
      <c r="D61" s="5"/>
      <c r="E61" s="5"/>
      <c r="F61" s="5"/>
      <c r="G61" s="5"/>
      <c r="H61" s="5"/>
      <c r="I61" s="5"/>
      <c r="J61" s="5"/>
      <c r="K61" s="5"/>
      <c r="L61" s="5"/>
      <c r="M61" s="5"/>
      <c r="N61" s="5"/>
      <c r="O61" s="5"/>
      <c r="P61" s="5"/>
      <c r="Q61" s="5"/>
      <c r="R61" s="5"/>
      <c r="S61" s="5"/>
      <c r="T61">
        <f t="shared" si="0"/>
        <v>0</v>
      </c>
    </row>
    <row r="62" spans="3:20">
      <c r="C62" s="71"/>
      <c r="D62" s="5"/>
      <c r="E62" s="5"/>
      <c r="F62" s="5"/>
      <c r="G62" s="5"/>
      <c r="H62" s="5"/>
      <c r="I62" s="5"/>
      <c r="J62" s="5"/>
      <c r="K62" s="5"/>
      <c r="L62" s="5"/>
      <c r="M62" s="5"/>
      <c r="N62" s="5"/>
      <c r="O62" s="5"/>
      <c r="P62" s="5"/>
      <c r="Q62" s="5"/>
      <c r="R62" s="5"/>
      <c r="S62" s="5"/>
      <c r="T62">
        <f t="shared" si="0"/>
        <v>0</v>
      </c>
    </row>
    <row r="63" spans="3:20">
      <c r="C63" s="71"/>
      <c r="D63" s="5"/>
      <c r="E63" s="5"/>
      <c r="F63" s="5"/>
      <c r="G63" s="5"/>
      <c r="H63" s="5"/>
      <c r="I63" s="5"/>
      <c r="J63" s="5"/>
      <c r="K63" s="5"/>
      <c r="L63" s="5"/>
      <c r="M63" s="5"/>
      <c r="N63" s="5"/>
      <c r="O63" s="5"/>
      <c r="P63" s="5"/>
      <c r="Q63" s="5"/>
      <c r="R63" s="5"/>
      <c r="S63" s="5"/>
      <c r="T63">
        <f t="shared" si="0"/>
        <v>0</v>
      </c>
    </row>
    <row r="64" spans="3:20">
      <c r="C64" s="71"/>
      <c r="D64" s="5"/>
      <c r="E64" s="5"/>
      <c r="F64" s="5"/>
      <c r="G64" s="5"/>
      <c r="H64" s="5"/>
      <c r="I64" s="5"/>
      <c r="J64" s="5"/>
      <c r="K64" s="5"/>
      <c r="L64" s="5"/>
      <c r="M64" s="5"/>
      <c r="N64" s="5"/>
      <c r="O64" s="5"/>
      <c r="P64" s="5"/>
      <c r="Q64" s="5"/>
      <c r="R64" s="5"/>
      <c r="S64" s="5"/>
      <c r="T64">
        <f t="shared" si="0"/>
        <v>0</v>
      </c>
    </row>
    <row r="65" spans="3:20">
      <c r="C65" s="71"/>
      <c r="D65" s="5"/>
      <c r="E65" s="5"/>
      <c r="F65" s="5"/>
      <c r="G65" s="5"/>
      <c r="H65" s="5"/>
      <c r="I65" s="5"/>
      <c r="J65" s="5"/>
      <c r="K65" s="5"/>
      <c r="L65" s="5"/>
      <c r="M65" s="5"/>
      <c r="N65" s="5"/>
      <c r="O65" s="5"/>
      <c r="P65" s="5"/>
      <c r="Q65" s="5"/>
      <c r="R65" s="5"/>
      <c r="S65" s="5"/>
      <c r="T65">
        <f t="shared" si="0"/>
        <v>0</v>
      </c>
    </row>
    <row r="66" spans="3:20">
      <c r="C66" s="71"/>
      <c r="D66" s="5"/>
      <c r="E66" s="5"/>
      <c r="F66" s="5"/>
      <c r="G66" s="5"/>
      <c r="H66" s="5"/>
      <c r="I66" s="5"/>
      <c r="J66" s="5"/>
      <c r="K66" s="5"/>
      <c r="L66" s="5"/>
      <c r="M66" s="5"/>
      <c r="N66" s="5"/>
      <c r="O66" s="5"/>
      <c r="P66" s="5"/>
      <c r="Q66" s="5"/>
      <c r="R66" s="5"/>
      <c r="S66" s="5"/>
      <c r="T66">
        <f t="shared" si="0"/>
        <v>0</v>
      </c>
    </row>
    <row r="67" spans="3:20">
      <c r="C67" t="s">
        <v>15</v>
      </c>
      <c r="D67">
        <f>SUM(D7:D66)</f>
        <v>0</v>
      </c>
      <c r="E67">
        <f t="shared" ref="E67:S67" si="1">SUM(E7:E66)</f>
        <v>0</v>
      </c>
      <c r="F67">
        <f t="shared" si="1"/>
        <v>0</v>
      </c>
      <c r="G67">
        <f t="shared" si="1"/>
        <v>0</v>
      </c>
      <c r="H67">
        <f t="shared" si="1"/>
        <v>0</v>
      </c>
      <c r="I67">
        <f t="shared" si="1"/>
        <v>0</v>
      </c>
      <c r="J67">
        <f t="shared" si="1"/>
        <v>0</v>
      </c>
      <c r="K67">
        <f t="shared" si="1"/>
        <v>0</v>
      </c>
      <c r="L67">
        <f t="shared" si="1"/>
        <v>0</v>
      </c>
      <c r="M67">
        <f t="shared" si="1"/>
        <v>0</v>
      </c>
      <c r="N67">
        <f t="shared" si="1"/>
        <v>0</v>
      </c>
      <c r="O67">
        <f t="shared" si="1"/>
        <v>0</v>
      </c>
      <c r="P67">
        <f t="shared" si="1"/>
        <v>0</v>
      </c>
      <c r="Q67">
        <f t="shared" si="1"/>
        <v>0</v>
      </c>
      <c r="R67">
        <f t="shared" si="1"/>
        <v>0</v>
      </c>
      <c r="S67">
        <f t="shared" si="1"/>
        <v>0</v>
      </c>
      <c r="T67">
        <f>SUM(T7:T66)</f>
        <v>0</v>
      </c>
    </row>
  </sheetData>
  <mergeCells count="1">
    <mergeCell ref="A1:G1"/>
  </mergeCells>
  <phoneticPr fontId="2"/>
  <pageMargins left="0.7" right="0.7" top="0.75" bottom="0.75" header="0.3" footer="0.3"/>
  <pageSetup paperSize="9" orientation="portrait"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969713-EF01-495D-958D-A4E9A56DF0F2}">
  <sheetPr>
    <tabColor rgb="FF00B0F0"/>
  </sheetPr>
  <dimension ref="A1"/>
  <sheetViews>
    <sheetView workbookViewId="0"/>
  </sheetViews>
  <sheetFormatPr defaultRowHeight="18.75"/>
  <sheetData/>
  <phoneticPr fontId="2"/>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5</vt:i4>
      </vt:variant>
    </vt:vector>
  </HeadingPairs>
  <TitlesOfParts>
    <vt:vector size="14" baseType="lpstr">
      <vt:lpstr>使い方</vt:lpstr>
      <vt:lpstr>(1)報告書</vt:lpstr>
      <vt:lpstr>リスト</vt:lpstr>
      <vt:lpstr>(2)施設情報</vt:lpstr>
      <vt:lpstr>(3)調査表</vt:lpstr>
      <vt:lpstr>流行曲線グラフ</vt:lpstr>
      <vt:lpstr>集計</vt:lpstr>
      <vt:lpstr>補足用(ご自由にお使いください)</vt:lpstr>
      <vt:lpstr>補足用のグラフ(ご自由にお使いください)</vt:lpstr>
      <vt:lpstr>【記入】</vt:lpstr>
      <vt:lpstr>リスト!Criteria</vt:lpstr>
      <vt:lpstr>'(1)報告書'!Print_Area</vt:lpstr>
      <vt:lpstr>'(2)施設情報'!Print_Area</vt:lpstr>
      <vt:lpstr>'(3)調査表'!Print_Titles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町田市保健所保健予防課感染症対策係</dc:creator>
  <cp:lastModifiedBy>hoken030_03@city.machida.tokyo.jp</cp:lastModifiedBy>
  <cp:lastPrinted>2024-02-27T05:36:09Z</cp:lastPrinted>
  <dcterms:created xsi:type="dcterms:W3CDTF">2015-06-05T18:19:34Z</dcterms:created>
  <dcterms:modified xsi:type="dcterms:W3CDTF">2024-02-27T07:29:32Z</dcterms:modified>
</cp:coreProperties>
</file>