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6.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7.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mc:AlternateContent xmlns:mc="http://schemas.openxmlformats.org/markup-compatibility/2006">
    <mc:Choice Requires="x15">
      <x15ac:absPath xmlns:x15ac="http://schemas.microsoft.com/office/spreadsheetml/2010/11/ac" url="I:\OA\保健予防課\012_感染症対策\004_感染症関係\03　【S】施設発生対応\000　報告様式\2023年9月以降\学校用\"/>
    </mc:Choice>
  </mc:AlternateContent>
  <xr:revisionPtr revIDLastSave="0" documentId="13_ncr:1_{AB8BEA91-2A24-491A-95A2-7E3C223B9BFE}" xr6:coauthVersionLast="47" xr6:coauthVersionMax="47" xr10:uidLastSave="{00000000-0000-0000-0000-000000000000}"/>
  <bookViews>
    <workbookView xWindow="-120" yWindow="-120" windowWidth="20730" windowHeight="11040" xr2:uid="{86C74567-0FD0-4E32-8791-DF5C15525554}"/>
  </bookViews>
  <sheets>
    <sheet name="使い方" sheetId="4" r:id="rId1"/>
    <sheet name="(1)報告書" sheetId="11" r:id="rId2"/>
    <sheet name="リスト" sheetId="14" state="hidden" r:id="rId3"/>
    <sheet name="(2)施設情報" sheetId="3" r:id="rId4"/>
    <sheet name="(3)調査表 " sheetId="15" r:id="rId5"/>
    <sheet name="流行曲線グラフ" sheetId="10" r:id="rId6"/>
    <sheet name="集計" sheetId="9" r:id="rId7"/>
    <sheet name="補足用(ご自由にお使いください)" sheetId="1" r:id="rId8"/>
    <sheet name="補足用のグラフ(ご自由にお使いください)" sheetId="2" r:id="rId9"/>
    <sheet name="Sheet2" sheetId="13" r:id="rId10"/>
  </sheets>
  <definedNames>
    <definedName name="_xlnm._FilterDatabase" localSheetId="1" hidden="1">'(1)報告書'!$B$42:$Q$74</definedName>
    <definedName name="_xlnm._FilterDatabase" localSheetId="4" hidden="1">'(3)調査表 '!$A$17:$W$97</definedName>
    <definedName name="_xlnm.Criteria" localSheetId="1">'(1)報告書'!$F$64</definedName>
    <definedName name="_xlnm.Print_Area" localSheetId="1">'(1)報告書'!$A$1:$Q$76</definedName>
    <definedName name="_xlnm.Print_Area" localSheetId="3">'(2)施設情報'!$A$1:$H$28</definedName>
    <definedName name="_xlnm.Print_Titles" localSheetId="4">'(3)調査表 '!$1:$17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2" i="9" l="1"/>
  <c r="M24" i="3" l="1"/>
  <c r="N24" i="3"/>
  <c r="N25" i="3" s="1"/>
  <c r="T67" i="1" l="1"/>
  <c r="T8" i="1"/>
  <c r="T9" i="1"/>
  <c r="T10" i="1"/>
  <c r="T11" i="1"/>
  <c r="T12" i="1"/>
  <c r="T13" i="1"/>
  <c r="T14" i="1"/>
  <c r="T15" i="1"/>
  <c r="T16" i="1"/>
  <c r="T17" i="1"/>
  <c r="T18" i="1"/>
  <c r="T19" i="1"/>
  <c r="T20" i="1"/>
  <c r="T21" i="1"/>
  <c r="T22" i="1"/>
  <c r="T23" i="1"/>
  <c r="T24" i="1"/>
  <c r="T25" i="1"/>
  <c r="T26" i="1"/>
  <c r="T27" i="1"/>
  <c r="T28" i="1"/>
  <c r="T29" i="1"/>
  <c r="T30" i="1"/>
  <c r="T31" i="1"/>
  <c r="T32" i="1"/>
  <c r="T33" i="1"/>
  <c r="T34" i="1"/>
  <c r="T35" i="1"/>
  <c r="T36" i="1"/>
  <c r="T37" i="1"/>
  <c r="T38" i="1"/>
  <c r="T39" i="1"/>
  <c r="T40" i="1"/>
  <c r="T41" i="1"/>
  <c r="T42" i="1"/>
  <c r="T43" i="1"/>
  <c r="T44" i="1"/>
  <c r="T45" i="1"/>
  <c r="T46" i="1"/>
  <c r="T47" i="1"/>
  <c r="T48" i="1"/>
  <c r="T49" i="1"/>
  <c r="T50" i="1"/>
  <c r="T51" i="1"/>
  <c r="T52" i="1"/>
  <c r="T53" i="1"/>
  <c r="T54" i="1"/>
  <c r="T55" i="1"/>
  <c r="T56" i="1"/>
  <c r="T57" i="1"/>
  <c r="T58" i="1"/>
  <c r="T59" i="1"/>
  <c r="T60" i="1"/>
  <c r="T61" i="1"/>
  <c r="T62" i="1"/>
  <c r="T63" i="1"/>
  <c r="T64" i="1"/>
  <c r="T65" i="1"/>
  <c r="T66" i="1"/>
  <c r="T7" i="1"/>
  <c r="E67" i="1"/>
  <c r="F67" i="1"/>
  <c r="G67" i="1"/>
  <c r="H67" i="1"/>
  <c r="I67" i="1"/>
  <c r="J67" i="1"/>
  <c r="K67" i="1"/>
  <c r="L67" i="1"/>
  <c r="M67" i="1"/>
  <c r="N67" i="1"/>
  <c r="O67" i="1"/>
  <c r="P67" i="1"/>
  <c r="Q67" i="1"/>
  <c r="R67" i="1"/>
  <c r="S67" i="1"/>
  <c r="D67" i="1"/>
  <c r="S6" i="1"/>
  <c r="D6" i="1"/>
  <c r="E6" i="1"/>
  <c r="F6" i="1"/>
  <c r="G6" i="1"/>
  <c r="H6" i="1"/>
  <c r="I6" i="1"/>
  <c r="J6" i="1"/>
  <c r="K6" i="1"/>
  <c r="L6" i="1"/>
  <c r="M6" i="1"/>
  <c r="N6" i="1"/>
  <c r="O6" i="1"/>
  <c r="P6" i="1"/>
  <c r="Q6" i="1"/>
  <c r="R6" i="1"/>
  <c r="R1" i="9" l="1"/>
  <c r="R2" i="9" s="1"/>
  <c r="Q1" i="9"/>
  <c r="Q2" i="9" s="1"/>
  <c r="P1" i="9"/>
  <c r="P2" i="9" s="1"/>
  <c r="O1" i="9"/>
  <c r="O2" i="9" s="1"/>
  <c r="N1" i="9"/>
  <c r="N2" i="9" s="1"/>
  <c r="M1" i="9"/>
  <c r="M2" i="9" s="1"/>
  <c r="L1" i="9"/>
  <c r="L2" i="9" s="1"/>
  <c r="E1" i="9"/>
  <c r="F1" i="9"/>
  <c r="F2" i="9" l="1"/>
  <c r="E2" i="9"/>
  <c r="K1" i="9"/>
  <c r="K2" i="9" s="1"/>
  <c r="J1" i="9"/>
  <c r="J2" i="9" s="1"/>
  <c r="I1" i="9"/>
  <c r="I2" i="9" s="1"/>
  <c r="H1" i="9"/>
  <c r="H2" i="9" s="1"/>
  <c r="G1" i="9"/>
  <c r="D1" i="9"/>
  <c r="C1" i="9"/>
  <c r="C2" i="9" s="1"/>
  <c r="D2" i="9" l="1"/>
  <c r="G2" i="9"/>
  <c r="B3" i="9"/>
  <c r="B4" i="9"/>
  <c r="B7" i="9"/>
  <c r="B6" i="9"/>
  <c r="B23" i="9"/>
  <c r="B22" i="9"/>
  <c r="B21" i="9"/>
  <c r="B20" i="9"/>
  <c r="B19" i="9"/>
  <c r="B18" i="9"/>
  <c r="B17" i="9"/>
  <c r="B16" i="9"/>
  <c r="B15" i="9"/>
  <c r="B14" i="9"/>
  <c r="B13" i="9"/>
  <c r="B12" i="9"/>
  <c r="B11" i="9"/>
  <c r="B10" i="9"/>
  <c r="B9" i="9"/>
  <c r="B5" i="9"/>
  <c r="B8" i="9"/>
  <c r="R8" i="9" l="1"/>
  <c r="Q8" i="9"/>
  <c r="P8" i="9"/>
  <c r="O8" i="9"/>
  <c r="N8" i="9"/>
  <c r="M8" i="9"/>
  <c r="L8" i="9"/>
  <c r="K8" i="9"/>
  <c r="J8" i="9"/>
  <c r="I8" i="9"/>
  <c r="H8" i="9"/>
  <c r="F8" i="9"/>
  <c r="E8" i="9"/>
  <c r="C8" i="9"/>
  <c r="D8" i="9"/>
  <c r="G8" i="9"/>
  <c r="R5" i="9"/>
  <c r="Q5" i="9"/>
  <c r="P5" i="9"/>
  <c r="O5" i="9"/>
  <c r="N5" i="9"/>
  <c r="M5" i="9"/>
  <c r="L5" i="9"/>
  <c r="K5" i="9"/>
  <c r="J5" i="9"/>
  <c r="I5" i="9"/>
  <c r="H5" i="9"/>
  <c r="F5" i="9"/>
  <c r="E5" i="9"/>
  <c r="C5" i="9"/>
  <c r="D5" i="9"/>
  <c r="G5" i="9"/>
  <c r="R9" i="9"/>
  <c r="Q9" i="9"/>
  <c r="P9" i="9"/>
  <c r="O9" i="9"/>
  <c r="N9" i="9"/>
  <c r="M9" i="9"/>
  <c r="L9" i="9"/>
  <c r="K9" i="9"/>
  <c r="J9" i="9"/>
  <c r="I9" i="9"/>
  <c r="H9" i="9"/>
  <c r="F9" i="9"/>
  <c r="E9" i="9"/>
  <c r="C9" i="9"/>
  <c r="D9" i="9"/>
  <c r="G9" i="9"/>
  <c r="R10" i="9"/>
  <c r="Q10" i="9"/>
  <c r="P10" i="9"/>
  <c r="O10" i="9"/>
  <c r="N10" i="9"/>
  <c r="M10" i="9"/>
  <c r="L10" i="9"/>
  <c r="K10" i="9"/>
  <c r="J10" i="9"/>
  <c r="I10" i="9"/>
  <c r="H10" i="9"/>
  <c r="F10" i="9"/>
  <c r="E10" i="9"/>
  <c r="C10" i="9"/>
  <c r="D10" i="9"/>
  <c r="G10" i="9"/>
  <c r="R11" i="9"/>
  <c r="Q11" i="9"/>
  <c r="P11" i="9"/>
  <c r="O11" i="9"/>
  <c r="N11" i="9"/>
  <c r="M11" i="9"/>
  <c r="L11" i="9"/>
  <c r="K11" i="9"/>
  <c r="J11" i="9"/>
  <c r="I11" i="9"/>
  <c r="H11" i="9"/>
  <c r="F11" i="9"/>
  <c r="E11" i="9"/>
  <c r="C11" i="9"/>
  <c r="D11" i="9"/>
  <c r="G11" i="9"/>
  <c r="R12" i="9"/>
  <c r="Q12" i="9"/>
  <c r="P12" i="9"/>
  <c r="O12" i="9"/>
  <c r="N12" i="9"/>
  <c r="M12" i="9"/>
  <c r="L12" i="9"/>
  <c r="K12" i="9"/>
  <c r="J12" i="9"/>
  <c r="I12" i="9"/>
  <c r="H12" i="9"/>
  <c r="F12" i="9"/>
  <c r="E12" i="9"/>
  <c r="C12" i="9"/>
  <c r="D12" i="9"/>
  <c r="G12" i="9"/>
  <c r="R13" i="9"/>
  <c r="Q13" i="9"/>
  <c r="P13" i="9"/>
  <c r="O13" i="9"/>
  <c r="N13" i="9"/>
  <c r="M13" i="9"/>
  <c r="L13" i="9"/>
  <c r="K13" i="9"/>
  <c r="J13" i="9"/>
  <c r="I13" i="9"/>
  <c r="H13" i="9"/>
  <c r="F13" i="9"/>
  <c r="E13" i="9"/>
  <c r="C13" i="9"/>
  <c r="D13" i="9"/>
  <c r="G13" i="9"/>
  <c r="R14" i="9"/>
  <c r="Q14" i="9"/>
  <c r="P14" i="9"/>
  <c r="O14" i="9"/>
  <c r="N14" i="9"/>
  <c r="M14" i="9"/>
  <c r="L14" i="9"/>
  <c r="K14" i="9"/>
  <c r="J14" i="9"/>
  <c r="I14" i="9"/>
  <c r="H14" i="9"/>
  <c r="F14" i="9"/>
  <c r="E14" i="9"/>
  <c r="C14" i="9"/>
  <c r="D14" i="9"/>
  <c r="G14" i="9"/>
  <c r="R15" i="9"/>
  <c r="Q15" i="9"/>
  <c r="P15" i="9"/>
  <c r="O15" i="9"/>
  <c r="N15" i="9"/>
  <c r="M15" i="9"/>
  <c r="L15" i="9"/>
  <c r="K15" i="9"/>
  <c r="J15" i="9"/>
  <c r="I15" i="9"/>
  <c r="H15" i="9"/>
  <c r="F15" i="9"/>
  <c r="E15" i="9"/>
  <c r="C15" i="9"/>
  <c r="D15" i="9"/>
  <c r="G15" i="9"/>
  <c r="R16" i="9"/>
  <c r="Q16" i="9"/>
  <c r="P16" i="9"/>
  <c r="O16" i="9"/>
  <c r="N16" i="9"/>
  <c r="M16" i="9"/>
  <c r="L16" i="9"/>
  <c r="K16" i="9"/>
  <c r="J16" i="9"/>
  <c r="I16" i="9"/>
  <c r="H16" i="9"/>
  <c r="F16" i="9"/>
  <c r="E16" i="9"/>
  <c r="C16" i="9"/>
  <c r="D16" i="9"/>
  <c r="G16" i="9"/>
  <c r="R17" i="9"/>
  <c r="Q17" i="9"/>
  <c r="P17" i="9"/>
  <c r="O17" i="9"/>
  <c r="N17" i="9"/>
  <c r="M17" i="9"/>
  <c r="L17" i="9"/>
  <c r="K17" i="9"/>
  <c r="J17" i="9"/>
  <c r="I17" i="9"/>
  <c r="H17" i="9"/>
  <c r="F17" i="9"/>
  <c r="E17" i="9"/>
  <c r="C17" i="9"/>
  <c r="D17" i="9"/>
  <c r="G17" i="9"/>
  <c r="R18" i="9"/>
  <c r="Q18" i="9"/>
  <c r="P18" i="9"/>
  <c r="O18" i="9"/>
  <c r="N18" i="9"/>
  <c r="M18" i="9"/>
  <c r="L18" i="9"/>
  <c r="K18" i="9"/>
  <c r="J18" i="9"/>
  <c r="I18" i="9"/>
  <c r="H18" i="9"/>
  <c r="F18" i="9"/>
  <c r="E18" i="9"/>
  <c r="C18" i="9"/>
  <c r="D18" i="9"/>
  <c r="G18" i="9"/>
  <c r="R19" i="9"/>
  <c r="Q19" i="9"/>
  <c r="P19" i="9"/>
  <c r="O19" i="9"/>
  <c r="N19" i="9"/>
  <c r="M19" i="9"/>
  <c r="L19" i="9"/>
  <c r="K19" i="9"/>
  <c r="J19" i="9"/>
  <c r="I19" i="9"/>
  <c r="H19" i="9"/>
  <c r="F19" i="9"/>
  <c r="E19" i="9"/>
  <c r="C19" i="9"/>
  <c r="D19" i="9"/>
  <c r="G19" i="9"/>
  <c r="R20" i="9"/>
  <c r="Q20" i="9"/>
  <c r="P20" i="9"/>
  <c r="O20" i="9"/>
  <c r="N20" i="9"/>
  <c r="M20" i="9"/>
  <c r="L20" i="9"/>
  <c r="K20" i="9"/>
  <c r="J20" i="9"/>
  <c r="I20" i="9"/>
  <c r="H20" i="9"/>
  <c r="F20" i="9"/>
  <c r="E20" i="9"/>
  <c r="C20" i="9"/>
  <c r="D20" i="9"/>
  <c r="G20" i="9"/>
  <c r="R21" i="9"/>
  <c r="Q21" i="9"/>
  <c r="P21" i="9"/>
  <c r="O21" i="9"/>
  <c r="N21" i="9"/>
  <c r="M21" i="9"/>
  <c r="L21" i="9"/>
  <c r="K21" i="9"/>
  <c r="J21" i="9"/>
  <c r="I21" i="9"/>
  <c r="H21" i="9"/>
  <c r="F21" i="9"/>
  <c r="E21" i="9"/>
  <c r="C21" i="9"/>
  <c r="D21" i="9"/>
  <c r="G21" i="9"/>
  <c r="R22" i="9"/>
  <c r="Q22" i="9"/>
  <c r="P22" i="9"/>
  <c r="O22" i="9"/>
  <c r="N22" i="9"/>
  <c r="M22" i="9"/>
  <c r="L22" i="9"/>
  <c r="K22" i="9"/>
  <c r="J22" i="9"/>
  <c r="I22" i="9"/>
  <c r="H22" i="9"/>
  <c r="F22" i="9"/>
  <c r="E22" i="9"/>
  <c r="C22" i="9"/>
  <c r="D22" i="9"/>
  <c r="G22" i="9"/>
  <c r="R23" i="9"/>
  <c r="Q23" i="9"/>
  <c r="P23" i="9"/>
  <c r="O23" i="9"/>
  <c r="N23" i="9"/>
  <c r="M23" i="9"/>
  <c r="L23" i="9"/>
  <c r="K23" i="9"/>
  <c r="J23" i="9"/>
  <c r="I23" i="9"/>
  <c r="H23" i="9"/>
  <c r="F23" i="9"/>
  <c r="E23" i="9"/>
  <c r="C23" i="9"/>
  <c r="D23" i="9"/>
  <c r="G23" i="9"/>
  <c r="R6" i="9"/>
  <c r="Q6" i="9"/>
  <c r="P6" i="9"/>
  <c r="O6" i="9"/>
  <c r="N6" i="9"/>
  <c r="M6" i="9"/>
  <c r="L6" i="9"/>
  <c r="K6" i="9"/>
  <c r="J6" i="9"/>
  <c r="I6" i="9"/>
  <c r="H6" i="9"/>
  <c r="F6" i="9"/>
  <c r="E6" i="9"/>
  <c r="C6" i="9"/>
  <c r="D6" i="9"/>
  <c r="G6" i="9"/>
  <c r="R7" i="9"/>
  <c r="Q7" i="9"/>
  <c r="P7" i="9"/>
  <c r="O7" i="9"/>
  <c r="N7" i="9"/>
  <c r="M7" i="9"/>
  <c r="L7" i="9"/>
  <c r="K7" i="9"/>
  <c r="J7" i="9"/>
  <c r="I7" i="9"/>
  <c r="H7" i="9"/>
  <c r="F7" i="9"/>
  <c r="E7" i="9"/>
  <c r="C7" i="9"/>
  <c r="D7" i="9"/>
  <c r="G7" i="9"/>
  <c r="R4" i="9"/>
  <c r="Q4" i="9"/>
  <c r="P4" i="9"/>
  <c r="O4" i="9"/>
  <c r="N4" i="9"/>
  <c r="M4" i="9"/>
  <c r="L4" i="9"/>
  <c r="K4" i="9"/>
  <c r="J4" i="9"/>
  <c r="I4" i="9"/>
  <c r="H4" i="9"/>
  <c r="F4" i="9"/>
  <c r="E4" i="9"/>
  <c r="C4" i="9"/>
  <c r="D4" i="9"/>
  <c r="G4" i="9"/>
  <c r="C3" i="9"/>
  <c r="R3" i="9"/>
  <c r="Q3" i="9"/>
  <c r="P3" i="9"/>
  <c r="O3" i="9"/>
  <c r="N3" i="9"/>
  <c r="M3" i="9"/>
  <c r="L3" i="9"/>
  <c r="K3" i="9"/>
  <c r="J3" i="9"/>
  <c r="I3" i="9"/>
  <c r="H3" i="9"/>
  <c r="F3" i="9"/>
  <c r="E3" i="9"/>
  <c r="D3" i="9"/>
  <c r="G3" i="9"/>
  <c r="S2" i="9"/>
  <c r="B27" i="9"/>
  <c r="B28" i="9"/>
  <c r="B29" i="9"/>
  <c r="B24" i="9"/>
  <c r="B25" i="9"/>
  <c r="B26" i="9"/>
  <c r="B30" i="9"/>
  <c r="B31" i="9"/>
  <c r="B32" i="9"/>
  <c r="B33" i="9"/>
  <c r="B34" i="9"/>
  <c r="B35" i="9"/>
  <c r="B36" i="9"/>
  <c r="B37" i="9"/>
  <c r="B38" i="9"/>
  <c r="B39" i="9"/>
  <c r="B40" i="9"/>
  <c r="B41" i="9"/>
  <c r="B42" i="9"/>
  <c r="B43" i="9"/>
  <c r="B44" i="9"/>
  <c r="R44" i="9" l="1"/>
  <c r="Q44" i="9"/>
  <c r="P44" i="9"/>
  <c r="O44" i="9"/>
  <c r="N44" i="9"/>
  <c r="M44" i="9"/>
  <c r="L44" i="9"/>
  <c r="K44" i="9"/>
  <c r="J44" i="9"/>
  <c r="I44" i="9"/>
  <c r="H44" i="9"/>
  <c r="F44" i="9"/>
  <c r="E44" i="9"/>
  <c r="C44" i="9"/>
  <c r="D44" i="9"/>
  <c r="G44" i="9"/>
  <c r="R43" i="9"/>
  <c r="Q43" i="9"/>
  <c r="P43" i="9"/>
  <c r="O43" i="9"/>
  <c r="N43" i="9"/>
  <c r="M43" i="9"/>
  <c r="L43" i="9"/>
  <c r="K43" i="9"/>
  <c r="J43" i="9"/>
  <c r="I43" i="9"/>
  <c r="H43" i="9"/>
  <c r="F43" i="9"/>
  <c r="E43" i="9"/>
  <c r="C43" i="9"/>
  <c r="D43" i="9"/>
  <c r="G43" i="9"/>
  <c r="R42" i="9"/>
  <c r="Q42" i="9"/>
  <c r="P42" i="9"/>
  <c r="O42" i="9"/>
  <c r="N42" i="9"/>
  <c r="M42" i="9"/>
  <c r="L42" i="9"/>
  <c r="K42" i="9"/>
  <c r="J42" i="9"/>
  <c r="I42" i="9"/>
  <c r="H42" i="9"/>
  <c r="F42" i="9"/>
  <c r="E42" i="9"/>
  <c r="C42" i="9"/>
  <c r="D42" i="9"/>
  <c r="G42" i="9"/>
  <c r="R41" i="9"/>
  <c r="Q41" i="9"/>
  <c r="P41" i="9"/>
  <c r="O41" i="9"/>
  <c r="N41" i="9"/>
  <c r="M41" i="9"/>
  <c r="L41" i="9"/>
  <c r="K41" i="9"/>
  <c r="J41" i="9"/>
  <c r="I41" i="9"/>
  <c r="H41" i="9"/>
  <c r="F41" i="9"/>
  <c r="E41" i="9"/>
  <c r="C41" i="9"/>
  <c r="D41" i="9"/>
  <c r="G41" i="9"/>
  <c r="R40" i="9"/>
  <c r="Q40" i="9"/>
  <c r="P40" i="9"/>
  <c r="O40" i="9"/>
  <c r="N40" i="9"/>
  <c r="M40" i="9"/>
  <c r="L40" i="9"/>
  <c r="K40" i="9"/>
  <c r="J40" i="9"/>
  <c r="I40" i="9"/>
  <c r="H40" i="9"/>
  <c r="F40" i="9"/>
  <c r="E40" i="9"/>
  <c r="C40" i="9"/>
  <c r="D40" i="9"/>
  <c r="G40" i="9"/>
  <c r="R39" i="9"/>
  <c r="Q39" i="9"/>
  <c r="P39" i="9"/>
  <c r="O39" i="9"/>
  <c r="N39" i="9"/>
  <c r="M39" i="9"/>
  <c r="L39" i="9"/>
  <c r="K39" i="9"/>
  <c r="J39" i="9"/>
  <c r="I39" i="9"/>
  <c r="H39" i="9"/>
  <c r="F39" i="9"/>
  <c r="E39" i="9"/>
  <c r="C39" i="9"/>
  <c r="D39" i="9"/>
  <c r="G39" i="9"/>
  <c r="R38" i="9"/>
  <c r="Q38" i="9"/>
  <c r="P38" i="9"/>
  <c r="O38" i="9"/>
  <c r="N38" i="9"/>
  <c r="M38" i="9"/>
  <c r="L38" i="9"/>
  <c r="K38" i="9"/>
  <c r="J38" i="9"/>
  <c r="I38" i="9"/>
  <c r="H38" i="9"/>
  <c r="F38" i="9"/>
  <c r="E38" i="9"/>
  <c r="C38" i="9"/>
  <c r="D38" i="9"/>
  <c r="G38" i="9"/>
  <c r="R37" i="9"/>
  <c r="Q37" i="9"/>
  <c r="P37" i="9"/>
  <c r="O37" i="9"/>
  <c r="N37" i="9"/>
  <c r="M37" i="9"/>
  <c r="L37" i="9"/>
  <c r="K37" i="9"/>
  <c r="J37" i="9"/>
  <c r="I37" i="9"/>
  <c r="H37" i="9"/>
  <c r="F37" i="9"/>
  <c r="E37" i="9"/>
  <c r="C37" i="9"/>
  <c r="D37" i="9"/>
  <c r="G37" i="9"/>
  <c r="R36" i="9"/>
  <c r="Q36" i="9"/>
  <c r="P36" i="9"/>
  <c r="O36" i="9"/>
  <c r="N36" i="9"/>
  <c r="M36" i="9"/>
  <c r="L36" i="9"/>
  <c r="K36" i="9"/>
  <c r="J36" i="9"/>
  <c r="I36" i="9"/>
  <c r="H36" i="9"/>
  <c r="F36" i="9"/>
  <c r="E36" i="9"/>
  <c r="C36" i="9"/>
  <c r="D36" i="9"/>
  <c r="G36" i="9"/>
  <c r="R35" i="9"/>
  <c r="Q35" i="9"/>
  <c r="P35" i="9"/>
  <c r="O35" i="9"/>
  <c r="N35" i="9"/>
  <c r="M35" i="9"/>
  <c r="L35" i="9"/>
  <c r="K35" i="9"/>
  <c r="J35" i="9"/>
  <c r="I35" i="9"/>
  <c r="H35" i="9"/>
  <c r="F35" i="9"/>
  <c r="E35" i="9"/>
  <c r="C35" i="9"/>
  <c r="D35" i="9"/>
  <c r="G35" i="9"/>
  <c r="R34" i="9"/>
  <c r="Q34" i="9"/>
  <c r="P34" i="9"/>
  <c r="O34" i="9"/>
  <c r="N34" i="9"/>
  <c r="M34" i="9"/>
  <c r="L34" i="9"/>
  <c r="K34" i="9"/>
  <c r="J34" i="9"/>
  <c r="I34" i="9"/>
  <c r="H34" i="9"/>
  <c r="F34" i="9"/>
  <c r="E34" i="9"/>
  <c r="C34" i="9"/>
  <c r="D34" i="9"/>
  <c r="G34" i="9"/>
  <c r="R33" i="9"/>
  <c r="Q33" i="9"/>
  <c r="P33" i="9"/>
  <c r="O33" i="9"/>
  <c r="N33" i="9"/>
  <c r="M33" i="9"/>
  <c r="L33" i="9"/>
  <c r="K33" i="9"/>
  <c r="J33" i="9"/>
  <c r="I33" i="9"/>
  <c r="H33" i="9"/>
  <c r="F33" i="9"/>
  <c r="E33" i="9"/>
  <c r="C33" i="9"/>
  <c r="D33" i="9"/>
  <c r="G33" i="9"/>
  <c r="R32" i="9"/>
  <c r="Q32" i="9"/>
  <c r="P32" i="9"/>
  <c r="O32" i="9"/>
  <c r="N32" i="9"/>
  <c r="M32" i="9"/>
  <c r="L32" i="9"/>
  <c r="K32" i="9"/>
  <c r="J32" i="9"/>
  <c r="I32" i="9"/>
  <c r="H32" i="9"/>
  <c r="F32" i="9"/>
  <c r="E32" i="9"/>
  <c r="C32" i="9"/>
  <c r="D32" i="9"/>
  <c r="G32" i="9"/>
  <c r="R31" i="9"/>
  <c r="Q31" i="9"/>
  <c r="P31" i="9"/>
  <c r="O31" i="9"/>
  <c r="N31" i="9"/>
  <c r="M31" i="9"/>
  <c r="L31" i="9"/>
  <c r="K31" i="9"/>
  <c r="J31" i="9"/>
  <c r="I31" i="9"/>
  <c r="H31" i="9"/>
  <c r="F31" i="9"/>
  <c r="E31" i="9"/>
  <c r="C31" i="9"/>
  <c r="D31" i="9"/>
  <c r="G31" i="9"/>
  <c r="R30" i="9"/>
  <c r="Q30" i="9"/>
  <c r="P30" i="9"/>
  <c r="O30" i="9"/>
  <c r="N30" i="9"/>
  <c r="M30" i="9"/>
  <c r="L30" i="9"/>
  <c r="K30" i="9"/>
  <c r="J30" i="9"/>
  <c r="I30" i="9"/>
  <c r="H30" i="9"/>
  <c r="F30" i="9"/>
  <c r="E30" i="9"/>
  <c r="C30" i="9"/>
  <c r="D30" i="9"/>
  <c r="G30" i="9"/>
  <c r="R26" i="9"/>
  <c r="Q26" i="9"/>
  <c r="P26" i="9"/>
  <c r="O26" i="9"/>
  <c r="N26" i="9"/>
  <c r="M26" i="9"/>
  <c r="L26" i="9"/>
  <c r="K26" i="9"/>
  <c r="J26" i="9"/>
  <c r="I26" i="9"/>
  <c r="H26" i="9"/>
  <c r="F26" i="9"/>
  <c r="E26" i="9"/>
  <c r="C26" i="9"/>
  <c r="D26" i="9"/>
  <c r="G26" i="9"/>
  <c r="R25" i="9"/>
  <c r="Q25" i="9"/>
  <c r="P25" i="9"/>
  <c r="O25" i="9"/>
  <c r="N25" i="9"/>
  <c r="M25" i="9"/>
  <c r="L25" i="9"/>
  <c r="K25" i="9"/>
  <c r="J25" i="9"/>
  <c r="I25" i="9"/>
  <c r="H25" i="9"/>
  <c r="F25" i="9"/>
  <c r="E25" i="9"/>
  <c r="C25" i="9"/>
  <c r="D25" i="9"/>
  <c r="G25" i="9"/>
  <c r="R24" i="9"/>
  <c r="Q24" i="9"/>
  <c r="P24" i="9"/>
  <c r="O24" i="9"/>
  <c r="N24" i="9"/>
  <c r="M24" i="9"/>
  <c r="L24" i="9"/>
  <c r="K24" i="9"/>
  <c r="J24" i="9"/>
  <c r="I24" i="9"/>
  <c r="H24" i="9"/>
  <c r="F24" i="9"/>
  <c r="E24" i="9"/>
  <c r="C24" i="9"/>
  <c r="D24" i="9"/>
  <c r="G24" i="9"/>
  <c r="R29" i="9"/>
  <c r="Q29" i="9"/>
  <c r="P29" i="9"/>
  <c r="O29" i="9"/>
  <c r="N29" i="9"/>
  <c r="M29" i="9"/>
  <c r="L29" i="9"/>
  <c r="K29" i="9"/>
  <c r="J29" i="9"/>
  <c r="I29" i="9"/>
  <c r="H29" i="9"/>
  <c r="F29" i="9"/>
  <c r="E29" i="9"/>
  <c r="C29" i="9"/>
  <c r="D29" i="9"/>
  <c r="G29" i="9"/>
  <c r="R28" i="9"/>
  <c r="Q28" i="9"/>
  <c r="P28" i="9"/>
  <c r="O28" i="9"/>
  <c r="N28" i="9"/>
  <c r="M28" i="9"/>
  <c r="L28" i="9"/>
  <c r="K28" i="9"/>
  <c r="J28" i="9"/>
  <c r="I28" i="9"/>
  <c r="H28" i="9"/>
  <c r="F28" i="9"/>
  <c r="E28" i="9"/>
  <c r="C28" i="9"/>
  <c r="D28" i="9"/>
  <c r="G28" i="9"/>
  <c r="R27" i="9"/>
  <c r="Q27" i="9"/>
  <c r="P27" i="9"/>
  <c r="O27" i="9"/>
  <c r="N27" i="9"/>
  <c r="M27" i="9"/>
  <c r="L27" i="9"/>
  <c r="K27" i="9"/>
  <c r="J27" i="9"/>
  <c r="I27" i="9"/>
  <c r="H27" i="9"/>
  <c r="F27" i="9"/>
  <c r="E27" i="9"/>
  <c r="C27" i="9"/>
  <c r="D27" i="9"/>
  <c r="G27" i="9"/>
  <c r="S4" i="9"/>
  <c r="S7" i="9"/>
  <c r="S6" i="9"/>
  <c r="S23" i="9"/>
  <c r="S22" i="9"/>
  <c r="S21" i="9"/>
  <c r="S20" i="9"/>
  <c r="S19" i="9"/>
  <c r="S18" i="9"/>
  <c r="S17" i="9"/>
  <c r="S16" i="9"/>
  <c r="S15" i="9"/>
  <c r="S14" i="9"/>
  <c r="S13" i="9"/>
  <c r="S12" i="9"/>
  <c r="S11" i="9"/>
  <c r="S10" i="9"/>
  <c r="S5" i="9"/>
  <c r="S3" i="9"/>
  <c r="S8" i="9"/>
  <c r="B60" i="9"/>
  <c r="B61" i="9"/>
  <c r="B57" i="9"/>
  <c r="B58" i="9"/>
  <c r="B59" i="9"/>
  <c r="B54" i="9"/>
  <c r="B55" i="9"/>
  <c r="B56" i="9"/>
  <c r="B51" i="9"/>
  <c r="B52" i="9"/>
  <c r="B53" i="9"/>
  <c r="B45" i="9"/>
  <c r="B46" i="9"/>
  <c r="B47" i="9"/>
  <c r="B48" i="9"/>
  <c r="B49" i="9"/>
  <c r="B50" i="9"/>
  <c r="R50" i="9" l="1"/>
  <c r="Q50" i="9"/>
  <c r="P50" i="9"/>
  <c r="O50" i="9"/>
  <c r="N50" i="9"/>
  <c r="M50" i="9"/>
  <c r="L50" i="9"/>
  <c r="K50" i="9"/>
  <c r="J50" i="9"/>
  <c r="I50" i="9"/>
  <c r="H50" i="9"/>
  <c r="F50" i="9"/>
  <c r="E50" i="9"/>
  <c r="C50" i="9"/>
  <c r="D50" i="9"/>
  <c r="G50" i="9"/>
  <c r="R49" i="9"/>
  <c r="Q49" i="9"/>
  <c r="P49" i="9"/>
  <c r="O49" i="9"/>
  <c r="N49" i="9"/>
  <c r="M49" i="9"/>
  <c r="L49" i="9"/>
  <c r="K49" i="9"/>
  <c r="J49" i="9"/>
  <c r="I49" i="9"/>
  <c r="H49" i="9"/>
  <c r="F49" i="9"/>
  <c r="E49" i="9"/>
  <c r="C49" i="9"/>
  <c r="D49" i="9"/>
  <c r="G49" i="9"/>
  <c r="R48" i="9"/>
  <c r="Q48" i="9"/>
  <c r="P48" i="9"/>
  <c r="O48" i="9"/>
  <c r="N48" i="9"/>
  <c r="M48" i="9"/>
  <c r="L48" i="9"/>
  <c r="K48" i="9"/>
  <c r="J48" i="9"/>
  <c r="I48" i="9"/>
  <c r="H48" i="9"/>
  <c r="F48" i="9"/>
  <c r="E48" i="9"/>
  <c r="C48" i="9"/>
  <c r="D48" i="9"/>
  <c r="G48" i="9"/>
  <c r="R47" i="9"/>
  <c r="Q47" i="9"/>
  <c r="P47" i="9"/>
  <c r="O47" i="9"/>
  <c r="N47" i="9"/>
  <c r="M47" i="9"/>
  <c r="L47" i="9"/>
  <c r="K47" i="9"/>
  <c r="J47" i="9"/>
  <c r="I47" i="9"/>
  <c r="H47" i="9"/>
  <c r="F47" i="9"/>
  <c r="E47" i="9"/>
  <c r="C47" i="9"/>
  <c r="D47" i="9"/>
  <c r="G47" i="9"/>
  <c r="R46" i="9"/>
  <c r="Q46" i="9"/>
  <c r="P46" i="9"/>
  <c r="O46" i="9"/>
  <c r="N46" i="9"/>
  <c r="M46" i="9"/>
  <c r="L46" i="9"/>
  <c r="K46" i="9"/>
  <c r="J46" i="9"/>
  <c r="I46" i="9"/>
  <c r="H46" i="9"/>
  <c r="F46" i="9"/>
  <c r="E46" i="9"/>
  <c r="C46" i="9"/>
  <c r="D46" i="9"/>
  <c r="G46" i="9"/>
  <c r="R45" i="9"/>
  <c r="Q45" i="9"/>
  <c r="P45" i="9"/>
  <c r="O45" i="9"/>
  <c r="N45" i="9"/>
  <c r="M45" i="9"/>
  <c r="L45" i="9"/>
  <c r="K45" i="9"/>
  <c r="J45" i="9"/>
  <c r="I45" i="9"/>
  <c r="H45" i="9"/>
  <c r="F45" i="9"/>
  <c r="E45" i="9"/>
  <c r="C45" i="9"/>
  <c r="D45" i="9"/>
  <c r="G45" i="9"/>
  <c r="R53" i="9"/>
  <c r="Q53" i="9"/>
  <c r="P53" i="9"/>
  <c r="O53" i="9"/>
  <c r="N53" i="9"/>
  <c r="M53" i="9"/>
  <c r="L53" i="9"/>
  <c r="K53" i="9"/>
  <c r="J53" i="9"/>
  <c r="I53" i="9"/>
  <c r="H53" i="9"/>
  <c r="F53" i="9"/>
  <c r="E53" i="9"/>
  <c r="C53" i="9"/>
  <c r="D53" i="9"/>
  <c r="G53" i="9"/>
  <c r="R52" i="9"/>
  <c r="Q52" i="9"/>
  <c r="P52" i="9"/>
  <c r="O52" i="9"/>
  <c r="N52" i="9"/>
  <c r="M52" i="9"/>
  <c r="L52" i="9"/>
  <c r="K52" i="9"/>
  <c r="J52" i="9"/>
  <c r="I52" i="9"/>
  <c r="H52" i="9"/>
  <c r="F52" i="9"/>
  <c r="E52" i="9"/>
  <c r="C52" i="9"/>
  <c r="D52" i="9"/>
  <c r="G52" i="9"/>
  <c r="R51" i="9"/>
  <c r="Q51" i="9"/>
  <c r="P51" i="9"/>
  <c r="O51" i="9"/>
  <c r="N51" i="9"/>
  <c r="M51" i="9"/>
  <c r="L51" i="9"/>
  <c r="K51" i="9"/>
  <c r="J51" i="9"/>
  <c r="I51" i="9"/>
  <c r="H51" i="9"/>
  <c r="F51" i="9"/>
  <c r="E51" i="9"/>
  <c r="C51" i="9"/>
  <c r="D51" i="9"/>
  <c r="G51" i="9"/>
  <c r="R56" i="9"/>
  <c r="Q56" i="9"/>
  <c r="P56" i="9"/>
  <c r="O56" i="9"/>
  <c r="N56" i="9"/>
  <c r="M56" i="9"/>
  <c r="L56" i="9"/>
  <c r="K56" i="9"/>
  <c r="J56" i="9"/>
  <c r="I56" i="9"/>
  <c r="H56" i="9"/>
  <c r="F56" i="9"/>
  <c r="E56" i="9"/>
  <c r="C56" i="9"/>
  <c r="D56" i="9"/>
  <c r="G56" i="9"/>
  <c r="R55" i="9"/>
  <c r="Q55" i="9"/>
  <c r="P55" i="9"/>
  <c r="O55" i="9"/>
  <c r="N55" i="9"/>
  <c r="M55" i="9"/>
  <c r="L55" i="9"/>
  <c r="K55" i="9"/>
  <c r="J55" i="9"/>
  <c r="I55" i="9"/>
  <c r="H55" i="9"/>
  <c r="F55" i="9"/>
  <c r="E55" i="9"/>
  <c r="C55" i="9"/>
  <c r="D55" i="9"/>
  <c r="G55" i="9"/>
  <c r="R54" i="9"/>
  <c r="Q54" i="9"/>
  <c r="P54" i="9"/>
  <c r="O54" i="9"/>
  <c r="N54" i="9"/>
  <c r="M54" i="9"/>
  <c r="L54" i="9"/>
  <c r="K54" i="9"/>
  <c r="J54" i="9"/>
  <c r="I54" i="9"/>
  <c r="H54" i="9"/>
  <c r="F54" i="9"/>
  <c r="E54" i="9"/>
  <c r="C54" i="9"/>
  <c r="D54" i="9"/>
  <c r="G54" i="9"/>
  <c r="R59" i="9"/>
  <c r="Q59" i="9"/>
  <c r="P59" i="9"/>
  <c r="O59" i="9"/>
  <c r="N59" i="9"/>
  <c r="M59" i="9"/>
  <c r="L59" i="9"/>
  <c r="K59" i="9"/>
  <c r="J59" i="9"/>
  <c r="I59" i="9"/>
  <c r="H59" i="9"/>
  <c r="F59" i="9"/>
  <c r="E59" i="9"/>
  <c r="C59" i="9"/>
  <c r="D59" i="9"/>
  <c r="G59" i="9"/>
  <c r="R58" i="9"/>
  <c r="Q58" i="9"/>
  <c r="P58" i="9"/>
  <c r="O58" i="9"/>
  <c r="N58" i="9"/>
  <c r="M58" i="9"/>
  <c r="L58" i="9"/>
  <c r="K58" i="9"/>
  <c r="J58" i="9"/>
  <c r="I58" i="9"/>
  <c r="H58" i="9"/>
  <c r="F58" i="9"/>
  <c r="E58" i="9"/>
  <c r="C58" i="9"/>
  <c r="D58" i="9"/>
  <c r="G58" i="9"/>
  <c r="R57" i="9"/>
  <c r="Q57" i="9"/>
  <c r="P57" i="9"/>
  <c r="O57" i="9"/>
  <c r="N57" i="9"/>
  <c r="M57" i="9"/>
  <c r="L57" i="9"/>
  <c r="K57" i="9"/>
  <c r="J57" i="9"/>
  <c r="I57" i="9"/>
  <c r="H57" i="9"/>
  <c r="F57" i="9"/>
  <c r="E57" i="9"/>
  <c r="C57" i="9"/>
  <c r="D57" i="9"/>
  <c r="G57" i="9"/>
  <c r="R61" i="9"/>
  <c r="Q61" i="9"/>
  <c r="P61" i="9"/>
  <c r="O61" i="9"/>
  <c r="N61" i="9"/>
  <c r="M61" i="9"/>
  <c r="L61" i="9"/>
  <c r="K61" i="9"/>
  <c r="J61" i="9"/>
  <c r="I61" i="9"/>
  <c r="H61" i="9"/>
  <c r="F61" i="9"/>
  <c r="E61" i="9"/>
  <c r="C61" i="9"/>
  <c r="D61" i="9"/>
  <c r="G61" i="9"/>
  <c r="R60" i="9"/>
  <c r="Q60" i="9"/>
  <c r="P60" i="9"/>
  <c r="O60" i="9"/>
  <c r="N60" i="9"/>
  <c r="M60" i="9"/>
  <c r="L60" i="9"/>
  <c r="K60" i="9"/>
  <c r="J60" i="9"/>
  <c r="I60" i="9"/>
  <c r="H60" i="9"/>
  <c r="F60" i="9"/>
  <c r="E60" i="9"/>
  <c r="C60" i="9"/>
  <c r="D60" i="9"/>
  <c r="G60" i="9"/>
  <c r="S27" i="9"/>
  <c r="S28" i="9"/>
  <c r="S29" i="9"/>
  <c r="S24" i="9"/>
  <c r="S25" i="9"/>
  <c r="S26" i="9"/>
  <c r="S30" i="9"/>
  <c r="S31" i="9"/>
  <c r="S32" i="9"/>
  <c r="S33" i="9"/>
  <c r="S34" i="9"/>
  <c r="S35" i="9"/>
  <c r="S36" i="9"/>
  <c r="S37" i="9"/>
  <c r="S38" i="9"/>
  <c r="S39" i="9"/>
  <c r="S40" i="9"/>
  <c r="S41" i="9"/>
  <c r="S42" i="9"/>
  <c r="S43" i="9"/>
  <c r="S44" i="9"/>
  <c r="S9" i="9"/>
  <c r="S60" i="9" l="1"/>
  <c r="S61" i="9"/>
  <c r="S57" i="9"/>
  <c r="S58" i="9"/>
  <c r="S59" i="9"/>
  <c r="S54" i="9"/>
  <c r="S55" i="9"/>
  <c r="S56" i="9"/>
  <c r="S51" i="9"/>
  <c r="S52" i="9"/>
  <c r="S53" i="9"/>
  <c r="L62" i="9"/>
  <c r="K62" i="9"/>
  <c r="J62" i="9"/>
  <c r="I62" i="9"/>
  <c r="H62" i="9"/>
  <c r="G62" i="9"/>
  <c r="F62" i="9"/>
  <c r="E62" i="9"/>
  <c r="D62" i="9"/>
  <c r="S45" i="9"/>
  <c r="C62" i="9"/>
  <c r="S46" i="9"/>
  <c r="S47" i="9"/>
  <c r="S48" i="9"/>
  <c r="S49" i="9"/>
  <c r="S50" i="9"/>
  <c r="M62" i="9"/>
  <c r="N62" i="9"/>
  <c r="O62" i="9"/>
  <c r="P62" i="9"/>
  <c r="Q62" i="9"/>
  <c r="R62" i="9"/>
  <c r="S62" i="9"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町田市役所</author>
  </authors>
  <commentList>
    <comment ref="A4" authorId="0" shapeId="0" xr:uid="{7EF1FD40-DA1E-468E-932B-75C65B3B7DFE}">
      <text>
        <r>
          <rPr>
            <b/>
            <sz val="10"/>
            <color indexed="81"/>
            <rFont val="UD デジタル 教科書体 N-R"/>
            <family val="1"/>
            <charset val="128"/>
          </rPr>
          <t>記入方法：</t>
        </r>
        <r>
          <rPr>
            <sz val="10"/>
            <color indexed="81"/>
            <rFont val="UD デジタル 教科書体 N-R"/>
            <family val="1"/>
            <charset val="128"/>
          </rPr>
          <t>シートを印刷後、右下（　）内に報告する疾患名を記入し、太枠内の項目に文字または数字を記入し、□はチェックを入れてください。
　＊入力後に印刷する場合は、保健所記入欄の下にも質問内容がありますので、太枠内を入力後、スクロールしして続けてご入力をお願いします。</t>
        </r>
      </text>
    </comment>
    <comment ref="J7" authorId="0" shapeId="0" xr:uid="{60241CF8-C3CB-4A57-8199-CA7DA5E02EAF}">
      <text>
        <r>
          <rPr>
            <b/>
            <sz val="11"/>
            <color indexed="81"/>
            <rFont val="UD デジタル 教科書体 N-R"/>
            <family val="1"/>
            <charset val="128"/>
          </rPr>
          <t xml:space="preserve"> ◇施設分類は以下を参考にご記入ください
　　</t>
        </r>
        <r>
          <rPr>
            <sz val="11"/>
            <color indexed="81"/>
            <rFont val="UD デジタル 教科書体 N-R"/>
            <family val="1"/>
            <charset val="128"/>
          </rPr>
          <t>・小学校　　　　　・専門学校
　　・中学校　　　　　・専修学校
　　・支援学校　　　　・大学
　　・高等学校　　　　
　　・その他（詳細を記入）</t>
        </r>
      </text>
    </comment>
    <comment ref="A26" authorId="0" shapeId="0" xr:uid="{19065B97-5BCE-4488-BA8F-EE9CDF5B9662}">
      <text>
        <r>
          <rPr>
            <sz val="12"/>
            <color indexed="81"/>
            <rFont val="UD デジタル 教科書体 N-R"/>
            <family val="1"/>
            <charset val="128"/>
          </rPr>
          <t>保健所記入欄の下にも確認内容があります。セル34までスクロールして入力を続けてください。</t>
        </r>
      </text>
    </comment>
  </commentList>
</comments>
</file>

<file path=xl/sharedStrings.xml><?xml version="1.0" encoding="utf-8"?>
<sst xmlns="http://schemas.openxmlformats.org/spreadsheetml/2006/main" count="1232" uniqueCount="286">
  <si>
    <t>発症日</t>
    <rPh sb="0" eb="3">
      <t>ハッショウビ</t>
    </rPh>
    <phoneticPr fontId="3"/>
  </si>
  <si>
    <t>感染症　患者調査一覧表ラインリスト(記入例)</t>
    <rPh sb="0" eb="3">
      <t>カンセンショウ</t>
    </rPh>
    <rPh sb="4" eb="6">
      <t>カンジャ</t>
    </rPh>
    <rPh sb="6" eb="8">
      <t>チョウサ</t>
    </rPh>
    <rPh sb="8" eb="11">
      <t>イチランヒョウ</t>
    </rPh>
    <rPh sb="18" eb="20">
      <t>キニュウ</t>
    </rPh>
    <rPh sb="20" eb="21">
      <t>レイ</t>
    </rPh>
    <phoneticPr fontId="3"/>
  </si>
  <si>
    <t>クラス名</t>
    <rPh sb="3" eb="4">
      <t>メイ</t>
    </rPh>
    <phoneticPr fontId="3"/>
  </si>
  <si>
    <t>疾患名</t>
    <rPh sb="0" eb="3">
      <t>シッカンメイ</t>
    </rPh>
    <phoneticPr fontId="3"/>
  </si>
  <si>
    <t>クラス名</t>
    <rPh sb="3" eb="4">
      <t>メイ</t>
    </rPh>
    <phoneticPr fontId="6"/>
  </si>
  <si>
    <t>階</t>
    <rPh sb="0" eb="1">
      <t>カイ</t>
    </rPh>
    <phoneticPr fontId="6"/>
  </si>
  <si>
    <t>各合計</t>
    <rPh sb="0" eb="3">
      <t>カクゴウケイ</t>
    </rPh>
    <phoneticPr fontId="3"/>
  </si>
  <si>
    <t>総人数</t>
    <rPh sb="0" eb="3">
      <t>ソウニンズウ</t>
    </rPh>
    <phoneticPr fontId="3"/>
  </si>
  <si>
    <t>その他職員</t>
    <rPh sb="2" eb="3">
      <t>ホカ</t>
    </rPh>
    <rPh sb="3" eb="5">
      <t>ショクイン</t>
    </rPh>
    <phoneticPr fontId="3"/>
  </si>
  <si>
    <t>合計</t>
    <rPh sb="0" eb="2">
      <t>ゴウケイ</t>
    </rPh>
    <phoneticPr fontId="3"/>
  </si>
  <si>
    <t>施設名：</t>
    <rPh sb="0" eb="3">
      <t>シセツメイ</t>
    </rPh>
    <phoneticPr fontId="14"/>
  </si>
  <si>
    <t>担当者名（職種）：</t>
    <rPh sb="0" eb="4">
      <t>タントウシャメイ</t>
    </rPh>
    <rPh sb="5" eb="7">
      <t>ショクシュ</t>
    </rPh>
    <phoneticPr fontId="14"/>
  </si>
  <si>
    <t>電話番号：</t>
    <rPh sb="0" eb="4">
      <t>デンワバンゴウ</t>
    </rPh>
    <phoneticPr fontId="14"/>
  </si>
  <si>
    <t>　《記入方法》</t>
  </si>
  <si>
    <t>No.</t>
    <phoneticPr fontId="6"/>
  </si>
  <si>
    <t>イニシャル</t>
    <phoneticPr fontId="6"/>
  </si>
  <si>
    <t>年齢</t>
    <rPh sb="0" eb="2">
      <t>ネンレイ</t>
    </rPh>
    <phoneticPr fontId="6"/>
  </si>
  <si>
    <t>性別</t>
    <rPh sb="0" eb="2">
      <t>セイベツ</t>
    </rPh>
    <phoneticPr fontId="6"/>
  </si>
  <si>
    <t>学年</t>
    <rPh sb="0" eb="2">
      <t>ガクネン</t>
    </rPh>
    <phoneticPr fontId="14"/>
  </si>
  <si>
    <t>クラス</t>
    <phoneticPr fontId="14"/>
  </si>
  <si>
    <t>発症日</t>
    <rPh sb="0" eb="2">
      <t>ハッショウ</t>
    </rPh>
    <rPh sb="2" eb="3">
      <t>ヒ</t>
    </rPh>
    <phoneticPr fontId="6"/>
  </si>
  <si>
    <t>発症時間</t>
    <rPh sb="0" eb="4">
      <t>ハッショウジカン</t>
    </rPh>
    <phoneticPr fontId="6"/>
  </si>
  <si>
    <t>発熱</t>
    <phoneticPr fontId="14"/>
  </si>
  <si>
    <t>受診の有無</t>
    <rPh sb="0" eb="2">
      <t>ジュシン</t>
    </rPh>
    <rPh sb="3" eb="5">
      <t>ウム</t>
    </rPh>
    <phoneticPr fontId="6"/>
  </si>
  <si>
    <t>診断/検査結果</t>
    <rPh sb="0" eb="2">
      <t>シンダン</t>
    </rPh>
    <rPh sb="3" eb="5">
      <t>ケンサ</t>
    </rPh>
    <rPh sb="5" eb="7">
      <t>ケッカ</t>
    </rPh>
    <phoneticPr fontId="6"/>
  </si>
  <si>
    <t>　　歳</t>
  </si>
  <si>
    <t>男・女</t>
    <rPh sb="0" eb="1">
      <t>オトコ</t>
    </rPh>
    <rPh sb="2" eb="3">
      <t>オンナ</t>
    </rPh>
    <phoneticPr fontId="6"/>
  </si>
  <si>
    <t>　　　時　</t>
    <rPh sb="3" eb="4">
      <t>ジ</t>
    </rPh>
    <phoneticPr fontId="14"/>
  </si>
  <si>
    <t>有・無</t>
    <rPh sb="0" eb="1">
      <t>アリ</t>
    </rPh>
    <rPh sb="2" eb="3">
      <t>ナシ</t>
    </rPh>
    <phoneticPr fontId="14"/>
  </si>
  <si>
    <t>/</t>
    <phoneticPr fontId="6"/>
  </si>
  <si>
    <t>日数</t>
    <rPh sb="0" eb="2">
      <t>ニッスウ</t>
    </rPh>
    <phoneticPr fontId="3"/>
  </si>
  <si>
    <t>1日目</t>
    <rPh sb="1" eb="3">
      <t>ニチメ</t>
    </rPh>
    <phoneticPr fontId="3"/>
  </si>
  <si>
    <t>2日目</t>
    <rPh sb="1" eb="3">
      <t>ニチメ</t>
    </rPh>
    <phoneticPr fontId="3"/>
  </si>
  <si>
    <t>3日目</t>
    <rPh sb="1" eb="3">
      <t>ニチメ</t>
    </rPh>
    <phoneticPr fontId="3"/>
  </si>
  <si>
    <t>4日目</t>
    <rPh sb="1" eb="3">
      <t>ニチメ</t>
    </rPh>
    <phoneticPr fontId="3"/>
  </si>
  <si>
    <t>5日目</t>
    <rPh sb="1" eb="3">
      <t>ニチメ</t>
    </rPh>
    <phoneticPr fontId="3"/>
  </si>
  <si>
    <t>6日目</t>
    <rPh sb="1" eb="3">
      <t>ニチメ</t>
    </rPh>
    <phoneticPr fontId="3"/>
  </si>
  <si>
    <t>7日目</t>
    <rPh sb="1" eb="3">
      <t>ニチメ</t>
    </rPh>
    <phoneticPr fontId="3"/>
  </si>
  <si>
    <t>8日目</t>
    <rPh sb="1" eb="3">
      <t>ニチメ</t>
    </rPh>
    <phoneticPr fontId="3"/>
  </si>
  <si>
    <t>9日目</t>
    <rPh sb="1" eb="3">
      <t>ニチメ</t>
    </rPh>
    <phoneticPr fontId="3"/>
  </si>
  <si>
    <t>10日目</t>
    <rPh sb="2" eb="4">
      <t>ニチメ</t>
    </rPh>
    <phoneticPr fontId="3"/>
  </si>
  <si>
    <t>11日目</t>
    <rPh sb="2" eb="4">
      <t>ニチメ</t>
    </rPh>
    <phoneticPr fontId="3"/>
  </si>
  <si>
    <t>12日目</t>
    <rPh sb="2" eb="4">
      <t>ニチメ</t>
    </rPh>
    <phoneticPr fontId="3"/>
  </si>
  <si>
    <t>13日目</t>
    <rPh sb="2" eb="4">
      <t>ニチメ</t>
    </rPh>
    <phoneticPr fontId="3"/>
  </si>
  <si>
    <t>14日目</t>
    <rPh sb="2" eb="4">
      <t>ニチメ</t>
    </rPh>
    <phoneticPr fontId="3"/>
  </si>
  <si>
    <t>15日目</t>
    <rPh sb="2" eb="4">
      <t>ニチメ</t>
    </rPh>
    <phoneticPr fontId="3"/>
  </si>
  <si>
    <t>16日目</t>
    <rPh sb="2" eb="4">
      <t>ニチメ</t>
    </rPh>
    <phoneticPr fontId="3"/>
  </si>
  <si>
    <t>17日目</t>
    <rPh sb="2" eb="4">
      <t>ニチメ</t>
    </rPh>
    <phoneticPr fontId="3"/>
  </si>
  <si>
    <t>18日目</t>
    <rPh sb="2" eb="4">
      <t>ニチメ</t>
    </rPh>
    <phoneticPr fontId="3"/>
  </si>
  <si>
    <t>19日目</t>
    <rPh sb="2" eb="4">
      <t>ニチメ</t>
    </rPh>
    <phoneticPr fontId="3"/>
  </si>
  <si>
    <t>20日目</t>
    <rPh sb="2" eb="4">
      <t>ニチメ</t>
    </rPh>
    <phoneticPr fontId="3"/>
  </si>
  <si>
    <t>21日目</t>
    <rPh sb="2" eb="4">
      <t>ニチメ</t>
    </rPh>
    <phoneticPr fontId="3"/>
  </si>
  <si>
    <t>22日目</t>
    <rPh sb="2" eb="4">
      <t>ニチメ</t>
    </rPh>
    <phoneticPr fontId="3"/>
  </si>
  <si>
    <t>23日目</t>
    <rPh sb="2" eb="4">
      <t>ニチメ</t>
    </rPh>
    <phoneticPr fontId="3"/>
  </si>
  <si>
    <t>24日目</t>
    <rPh sb="2" eb="4">
      <t>ニチメ</t>
    </rPh>
    <phoneticPr fontId="3"/>
  </si>
  <si>
    <t>25日目</t>
    <rPh sb="2" eb="4">
      <t>ニチメ</t>
    </rPh>
    <phoneticPr fontId="3"/>
  </si>
  <si>
    <t>26日目</t>
    <rPh sb="2" eb="4">
      <t>ニチメ</t>
    </rPh>
    <phoneticPr fontId="3"/>
  </si>
  <si>
    <t>27日目</t>
    <rPh sb="2" eb="4">
      <t>ニチメ</t>
    </rPh>
    <phoneticPr fontId="3"/>
  </si>
  <si>
    <t>28日目</t>
    <rPh sb="2" eb="4">
      <t>ニチメ</t>
    </rPh>
    <phoneticPr fontId="3"/>
  </si>
  <si>
    <t>29日目</t>
    <rPh sb="2" eb="4">
      <t>ニチメ</t>
    </rPh>
    <phoneticPr fontId="3"/>
  </si>
  <si>
    <t>30日目</t>
    <rPh sb="2" eb="4">
      <t>ニチメ</t>
    </rPh>
    <phoneticPr fontId="3"/>
  </si>
  <si>
    <t>31日目</t>
    <rPh sb="2" eb="4">
      <t>ニチメ</t>
    </rPh>
    <phoneticPr fontId="3"/>
  </si>
  <si>
    <t>32日目</t>
    <rPh sb="2" eb="4">
      <t>ニチメ</t>
    </rPh>
    <phoneticPr fontId="3"/>
  </si>
  <si>
    <t>33日目</t>
    <rPh sb="2" eb="4">
      <t>ニチメ</t>
    </rPh>
    <phoneticPr fontId="3"/>
  </si>
  <si>
    <t>34日目</t>
    <rPh sb="2" eb="4">
      <t>ニチメ</t>
    </rPh>
    <phoneticPr fontId="3"/>
  </si>
  <si>
    <t>35日目</t>
    <rPh sb="2" eb="4">
      <t>ニチメ</t>
    </rPh>
    <phoneticPr fontId="3"/>
  </si>
  <si>
    <t>36日目</t>
    <rPh sb="2" eb="4">
      <t>ニチメ</t>
    </rPh>
    <phoneticPr fontId="3"/>
  </si>
  <si>
    <t>37日目</t>
    <rPh sb="2" eb="4">
      <t>ニチメ</t>
    </rPh>
    <phoneticPr fontId="3"/>
  </si>
  <si>
    <t>38日目</t>
    <rPh sb="2" eb="4">
      <t>ニチメ</t>
    </rPh>
    <phoneticPr fontId="3"/>
  </si>
  <si>
    <t>39日目</t>
    <rPh sb="2" eb="4">
      <t>ニチメ</t>
    </rPh>
    <phoneticPr fontId="3"/>
  </si>
  <si>
    <t>40日目</t>
    <rPh sb="2" eb="4">
      <t>ニチメ</t>
    </rPh>
    <phoneticPr fontId="3"/>
  </si>
  <si>
    <t>41日目</t>
    <rPh sb="2" eb="4">
      <t>ニチメ</t>
    </rPh>
    <phoneticPr fontId="3"/>
  </si>
  <si>
    <t>42日目</t>
    <rPh sb="2" eb="4">
      <t>ニチメ</t>
    </rPh>
    <phoneticPr fontId="3"/>
  </si>
  <si>
    <t>43日目</t>
    <rPh sb="2" eb="4">
      <t>ニチメ</t>
    </rPh>
    <phoneticPr fontId="3"/>
  </si>
  <si>
    <t>44日目</t>
    <rPh sb="2" eb="4">
      <t>ニチメ</t>
    </rPh>
    <phoneticPr fontId="3"/>
  </si>
  <si>
    <t>45日目</t>
    <rPh sb="2" eb="4">
      <t>ニチメ</t>
    </rPh>
    <phoneticPr fontId="3"/>
  </si>
  <si>
    <t>46日目</t>
    <rPh sb="2" eb="4">
      <t>ニチメ</t>
    </rPh>
    <phoneticPr fontId="3"/>
  </si>
  <si>
    <t>47日目</t>
    <rPh sb="2" eb="4">
      <t>ニチメ</t>
    </rPh>
    <phoneticPr fontId="3"/>
  </si>
  <si>
    <t>48日目</t>
    <rPh sb="2" eb="4">
      <t>ニチメ</t>
    </rPh>
    <phoneticPr fontId="3"/>
  </si>
  <si>
    <t>49日目</t>
    <rPh sb="2" eb="4">
      <t>ニチメ</t>
    </rPh>
    <phoneticPr fontId="3"/>
  </si>
  <si>
    <t>50日目</t>
    <rPh sb="2" eb="4">
      <t>ニチメ</t>
    </rPh>
    <phoneticPr fontId="3"/>
  </si>
  <si>
    <t>51日目</t>
    <rPh sb="2" eb="4">
      <t>ニチメ</t>
    </rPh>
    <phoneticPr fontId="3"/>
  </si>
  <si>
    <t>52日目</t>
    <rPh sb="2" eb="4">
      <t>ニチメ</t>
    </rPh>
    <phoneticPr fontId="3"/>
  </si>
  <si>
    <t>53日目</t>
    <rPh sb="2" eb="4">
      <t>ニチメ</t>
    </rPh>
    <phoneticPr fontId="3"/>
  </si>
  <si>
    <t>54日目</t>
    <rPh sb="2" eb="4">
      <t>ニチメ</t>
    </rPh>
    <phoneticPr fontId="3"/>
  </si>
  <si>
    <t>55日目</t>
    <rPh sb="2" eb="4">
      <t>ニチメ</t>
    </rPh>
    <phoneticPr fontId="3"/>
  </si>
  <si>
    <t>56日目</t>
    <rPh sb="2" eb="4">
      <t>ニチメ</t>
    </rPh>
    <phoneticPr fontId="3"/>
  </si>
  <si>
    <t>57日目</t>
    <rPh sb="2" eb="4">
      <t>ニチメ</t>
    </rPh>
    <phoneticPr fontId="3"/>
  </si>
  <si>
    <t>58日目</t>
    <rPh sb="2" eb="4">
      <t>ニチメ</t>
    </rPh>
    <phoneticPr fontId="3"/>
  </si>
  <si>
    <t>59日目</t>
    <rPh sb="2" eb="4">
      <t>ニチメ</t>
    </rPh>
    <phoneticPr fontId="3"/>
  </si>
  <si>
    <t>60日目</t>
    <rPh sb="2" eb="4">
      <t>ニチメ</t>
    </rPh>
    <phoneticPr fontId="3"/>
  </si>
  <si>
    <t>　　歳</t>
    <phoneticPr fontId="3"/>
  </si>
  <si>
    <t>施 設 情 報</t>
    <rPh sb="0" eb="1">
      <t>シ</t>
    </rPh>
    <rPh sb="2" eb="3">
      <t>セツ</t>
    </rPh>
    <rPh sb="4" eb="5">
      <t>ジョウ</t>
    </rPh>
    <rPh sb="6" eb="7">
      <t>ホウ</t>
    </rPh>
    <phoneticPr fontId="3"/>
  </si>
  <si>
    <t>合計数</t>
    <rPh sb="0" eb="3">
      <t>ゴウケイスウ</t>
    </rPh>
    <phoneticPr fontId="3"/>
  </si>
  <si>
    <t>有・無</t>
  </si>
  <si>
    <t>電 話</t>
  </si>
  <si>
    <t>町田市</t>
  </si>
  <si>
    <t>受診状況等</t>
  </si>
  <si>
    <t>＜施設の対応についての確認＞</t>
  </si>
  <si>
    <t>地区担当</t>
    <rPh sb="0" eb="4">
      <t>チクタントウ</t>
    </rPh>
    <phoneticPr fontId="3"/>
  </si>
  <si>
    <t>年</t>
    <rPh sb="0" eb="1">
      <t>ネン</t>
    </rPh>
    <phoneticPr fontId="3"/>
  </si>
  <si>
    <t>月</t>
    <rPh sb="0" eb="1">
      <t>ガツ</t>
    </rPh>
    <phoneticPr fontId="3"/>
  </si>
  <si>
    <t>日</t>
    <rPh sb="0" eb="1">
      <t>ニチ</t>
    </rPh>
    <phoneticPr fontId="3"/>
  </si>
  <si>
    <t>保健予防
課長</t>
    <rPh sb="0" eb="4">
      <t>ホケンヨボウ</t>
    </rPh>
    <rPh sb="5" eb="7">
      <t>カチョウ</t>
    </rPh>
    <phoneticPr fontId="3"/>
  </si>
  <si>
    <t>施設住所</t>
    <phoneticPr fontId="3"/>
  </si>
  <si>
    <t>在籍者数
（母数）</t>
    <phoneticPr fontId="3"/>
  </si>
  <si>
    <t>重症度</t>
    <phoneticPr fontId="3"/>
  </si>
  <si>
    <t>症状の
特徴</t>
    <phoneticPr fontId="3"/>
  </si>
  <si>
    <t>受理票</t>
    <rPh sb="0" eb="3">
      <t>ジュリヒョウ</t>
    </rPh>
    <phoneticPr fontId="3"/>
  </si>
  <si>
    <t>電話</t>
    <rPh sb="0" eb="2">
      <t>デンワ</t>
    </rPh>
    <phoneticPr fontId="3"/>
  </si>
  <si>
    <t>保育園サーベイランス</t>
    <rPh sb="0" eb="3">
      <t>ホイクエン</t>
    </rPh>
    <phoneticPr fontId="3"/>
  </si>
  <si>
    <t>シート</t>
    <phoneticPr fontId="3"/>
  </si>
  <si>
    <t>内容</t>
    <rPh sb="0" eb="2">
      <t>ナイヨウ</t>
    </rPh>
    <phoneticPr fontId="3"/>
  </si>
  <si>
    <t>入院（</t>
    <phoneticPr fontId="3"/>
  </si>
  <si>
    <t>死亡（</t>
    <rPh sb="0" eb="2">
      <t>シボウ</t>
    </rPh>
    <phoneticPr fontId="3"/>
  </si>
  <si>
    <t>）</t>
    <phoneticPr fontId="3"/>
  </si>
  <si>
    <t>）人</t>
    <rPh sb="1" eb="2">
      <t>ニン</t>
    </rPh>
    <phoneticPr fontId="3"/>
  </si>
  <si>
    <t>B型（</t>
    <rPh sb="1" eb="2">
      <t>ガタ</t>
    </rPh>
    <phoneticPr fontId="3"/>
  </si>
  <si>
    <t>A型（</t>
    <rPh sb="1" eb="2">
      <t>ガタ</t>
    </rPh>
    <phoneticPr fontId="3"/>
  </si>
  <si>
    <t>記入日</t>
    <rPh sb="0" eb="3">
      <t>キニュウビ</t>
    </rPh>
    <phoneticPr fontId="3"/>
  </si>
  <si>
    <t>している</t>
    <phoneticPr fontId="3"/>
  </si>
  <si>
    <t>していない</t>
    <phoneticPr fontId="3"/>
  </si>
  <si>
    <t>選択項目</t>
    <rPh sb="0" eb="2">
      <t>センタク</t>
    </rPh>
    <rPh sb="2" eb="4">
      <t>コウモク</t>
    </rPh>
    <phoneticPr fontId="3"/>
  </si>
  <si>
    <t>受理票</t>
    <rPh sb="0" eb="2">
      <t>ジュリ</t>
    </rPh>
    <rPh sb="2" eb="3">
      <t>ヒョウ</t>
    </rPh>
    <phoneticPr fontId="3"/>
  </si>
  <si>
    <t>⑦⑧⑨</t>
    <phoneticPr fontId="3"/>
  </si>
  <si>
    <t>把握方法</t>
    <rPh sb="0" eb="2">
      <t>ハアク</t>
    </rPh>
    <rPh sb="2" eb="4">
      <t>ホウホウ</t>
    </rPh>
    <phoneticPr fontId="3"/>
  </si>
  <si>
    <t>行事有無</t>
    <rPh sb="0" eb="2">
      <t>ギョウジ</t>
    </rPh>
    <rPh sb="2" eb="4">
      <t>ウム</t>
    </rPh>
    <phoneticPr fontId="3"/>
  </si>
  <si>
    <t>有</t>
    <rPh sb="0" eb="1">
      <t>アリ</t>
    </rPh>
    <phoneticPr fontId="3"/>
  </si>
  <si>
    <t>無</t>
    <rPh sb="0" eb="1">
      <t>ナシ</t>
    </rPh>
    <phoneticPr fontId="3"/>
  </si>
  <si>
    <t>記入者名(職種)</t>
    <rPh sb="0" eb="3">
      <t>キニュウシャ</t>
    </rPh>
    <rPh sb="3" eb="4">
      <t>メイ</t>
    </rPh>
    <rPh sb="5" eb="7">
      <t>ショクシュ</t>
    </rPh>
    <phoneticPr fontId="3"/>
  </si>
  <si>
    <t>電話番号</t>
    <rPh sb="0" eb="2">
      <t>デンワ</t>
    </rPh>
    <rPh sb="2" eb="4">
      <t>バンゴウ</t>
    </rPh>
    <phoneticPr fontId="3"/>
  </si>
  <si>
    <t>右の例にならってご記入ください</t>
    <rPh sb="0" eb="1">
      <t>ミギ</t>
    </rPh>
    <rPh sb="2" eb="3">
      <t>レイ</t>
    </rPh>
    <rPh sb="9" eb="11">
      <t>キニュウ</t>
    </rPh>
    <phoneticPr fontId="3"/>
  </si>
  <si>
    <t>担当者</t>
    <rPh sb="0" eb="3">
      <t>タントウシャ</t>
    </rPh>
    <phoneticPr fontId="3"/>
  </si>
  <si>
    <t>役職</t>
    <rPh sb="0" eb="2">
      <t>ヤクショク</t>
    </rPh>
    <phoneticPr fontId="3"/>
  </si>
  <si>
    <t>電話
保育園サーベイランス</t>
    <rPh sb="0" eb="2">
      <t>デンワ</t>
    </rPh>
    <rPh sb="3" eb="6">
      <t>ホイクエン</t>
    </rPh>
    <phoneticPr fontId="3"/>
  </si>
  <si>
    <t>その他</t>
    <rPh sb="2" eb="3">
      <t>タ</t>
    </rPh>
    <phoneticPr fontId="3"/>
  </si>
  <si>
    <t>職員</t>
    <rPh sb="0" eb="2">
      <t>ショクイン</t>
    </rPh>
    <phoneticPr fontId="3"/>
  </si>
  <si>
    <t>アルコール</t>
    <phoneticPr fontId="3"/>
  </si>
  <si>
    <t>次亜塩素酸ナトリウム希釈液</t>
    <rPh sb="0" eb="5">
      <t>ジアエンソサン</t>
    </rPh>
    <rPh sb="10" eb="13">
      <t>キシャクエキ</t>
    </rPh>
    <phoneticPr fontId="3"/>
  </si>
  <si>
    <t>アルコールまたは次亜塩素酸ナトリウム希釈液</t>
    <rPh sb="8" eb="13">
      <t>ジアエンソサン</t>
    </rPh>
    <rPh sb="18" eb="21">
      <t>キシャクエキ</t>
    </rPh>
    <phoneticPr fontId="3"/>
  </si>
  <si>
    <t>これからする</t>
    <phoneticPr fontId="3"/>
  </si>
  <si>
    <t>①</t>
    <phoneticPr fontId="3"/>
  </si>
  <si>
    <t>アルコールまたはその他</t>
    <rPh sb="10" eb="11">
      <t>タ</t>
    </rPh>
    <phoneticPr fontId="3"/>
  </si>
  <si>
    <t>次亜塩素酸ナトリウム希釈液またはその他</t>
    <rPh sb="0" eb="5">
      <t>ジアエンソサン</t>
    </rPh>
    <rPh sb="10" eb="13">
      <t>キシャクエキ</t>
    </rPh>
    <rPh sb="18" eb="19">
      <t>タ</t>
    </rPh>
    <phoneticPr fontId="3"/>
  </si>
  <si>
    <t>　　　感染症対策マニュアルを作り、適宜見直しを行い、スタッフ全員が目を通している。</t>
    <rPh sb="3" eb="8">
      <t>カンセンショウタイサク</t>
    </rPh>
    <rPh sb="14" eb="15">
      <t>ツク</t>
    </rPh>
    <rPh sb="17" eb="19">
      <t>テキギ</t>
    </rPh>
    <rPh sb="19" eb="21">
      <t>ミナオ</t>
    </rPh>
    <rPh sb="23" eb="24">
      <t>オコナ</t>
    </rPh>
    <rPh sb="30" eb="32">
      <t>ゼンイン</t>
    </rPh>
    <rPh sb="33" eb="34">
      <t>メ</t>
    </rPh>
    <rPh sb="35" eb="36">
      <t>トオ</t>
    </rPh>
    <phoneticPr fontId="8"/>
  </si>
  <si>
    <t>係長
保健師</t>
    <rPh sb="0" eb="2">
      <t>カカリチョウ</t>
    </rPh>
    <rPh sb="3" eb="6">
      <t>ホケンシ</t>
    </rPh>
    <phoneticPr fontId="3"/>
  </si>
  <si>
    <t>保健所受付者</t>
    <rPh sb="0" eb="3">
      <t>ホケンジョ</t>
    </rPh>
    <rPh sb="3" eb="6">
      <t>ウケツケシャ</t>
    </rPh>
    <phoneticPr fontId="3"/>
  </si>
  <si>
    <t>【参考】</t>
    <rPh sb="1" eb="3">
      <t>サンコウ</t>
    </rPh>
    <phoneticPr fontId="3"/>
  </si>
  <si>
    <t>選択してください</t>
    <rPh sb="0" eb="2">
      <t>センタク</t>
    </rPh>
    <phoneticPr fontId="3"/>
  </si>
  <si>
    <t>イ ン フ ル エ ン ザ</t>
    <phoneticPr fontId="3"/>
  </si>
  <si>
    <t>コロナウイルス感染症</t>
    <rPh sb="7" eb="10">
      <t>カンセンショウ</t>
    </rPh>
    <phoneticPr fontId="3"/>
  </si>
  <si>
    <t>担当係長
医師</t>
    <rPh sb="0" eb="2">
      <t>タントウ</t>
    </rPh>
    <rPh sb="2" eb="4">
      <t>カカリチョウ</t>
    </rPh>
    <rPh sb="5" eb="7">
      <t>イシ</t>
    </rPh>
    <phoneticPr fontId="3"/>
  </si>
  <si>
    <t>担当
課長</t>
    <rPh sb="0" eb="2">
      <t>タントウ</t>
    </rPh>
    <rPh sb="3" eb="5">
      <t>カチョウ</t>
    </rPh>
    <phoneticPr fontId="3"/>
  </si>
  <si>
    <t>保健所探知日</t>
    <rPh sb="0" eb="3">
      <t>ホケンジョ</t>
    </rPh>
    <rPh sb="3" eb="5">
      <t>タンチ</t>
    </rPh>
    <rPh sb="5" eb="6">
      <t>ヒ</t>
    </rPh>
    <phoneticPr fontId="3"/>
  </si>
  <si>
    <t>クラス</t>
    <phoneticPr fontId="3"/>
  </si>
  <si>
    <t>初回報告
発症者数
（累計）</t>
    <rPh sb="0" eb="2">
      <t>ショカイ</t>
    </rPh>
    <rPh sb="2" eb="4">
      <t>ホウコク</t>
    </rPh>
    <phoneticPr fontId="3"/>
  </si>
  <si>
    <t>（</t>
    <phoneticPr fontId="3"/>
  </si>
  <si>
    <t>保健所記入欄</t>
    <rPh sb="0" eb="1">
      <t>ホ</t>
    </rPh>
    <rPh sb="1" eb="2">
      <t>ケン</t>
    </rPh>
    <rPh sb="2" eb="3">
      <t>ショ</t>
    </rPh>
    <rPh sb="3" eb="4">
      <t>キ</t>
    </rPh>
    <rPh sb="4" eb="5">
      <t>ニュウ</t>
    </rPh>
    <rPh sb="5" eb="6">
      <t>ラン</t>
    </rPh>
    <phoneticPr fontId="3"/>
  </si>
  <si>
    <t>分類</t>
    <rPh sb="0" eb="2">
      <t>ブンルイ</t>
    </rPh>
    <phoneticPr fontId="3"/>
  </si>
  <si>
    <t>診断名</t>
    <rPh sb="0" eb="3">
      <t>シンダンメイ</t>
    </rPh>
    <phoneticPr fontId="3"/>
  </si>
  <si>
    <t>最終発生数
(合計数/在籍数）</t>
    <rPh sb="0" eb="2">
      <t>サイシュウ</t>
    </rPh>
    <rPh sb="2" eb="4">
      <t>ハッセイ</t>
    </rPh>
    <rPh sb="4" eb="5">
      <t>スウ</t>
    </rPh>
    <rPh sb="7" eb="9">
      <t>ゴウケイ</t>
    </rPh>
    <rPh sb="9" eb="10">
      <t>スウ</t>
    </rPh>
    <rPh sb="11" eb="13">
      <t>ザイセキ</t>
    </rPh>
    <rPh sb="13" eb="14">
      <t>スウ</t>
    </rPh>
    <phoneticPr fontId="3"/>
  </si>
  <si>
    <t>／</t>
    <phoneticPr fontId="3"/>
  </si>
  <si>
    <t>対応終了日</t>
    <rPh sb="0" eb="5">
      <t>タイオウシュウリョウビ</t>
    </rPh>
    <phoneticPr fontId="3"/>
  </si>
  <si>
    <t>日</t>
    <rPh sb="0" eb="1">
      <t>ビ</t>
    </rPh>
    <phoneticPr fontId="3"/>
  </si>
  <si>
    <r>
      <rPr>
        <b/>
        <sz val="11"/>
        <color rgb="FF000000"/>
        <rFont val="Yu Gothic"/>
        <family val="3"/>
        <charset val="128"/>
        <scheme val="minor"/>
      </rPr>
      <t>＜平常時＞</t>
    </r>
    <r>
      <rPr>
        <sz val="11"/>
        <color indexed="8"/>
        <rFont val="Yu Gothic"/>
        <family val="3"/>
        <charset val="128"/>
        <scheme val="minor"/>
      </rPr>
      <t>　　　※□をクリックするとチェック　　  　が入ります</t>
    </r>
    <rPh sb="1" eb="4">
      <t>ヘイジョウジ</t>
    </rPh>
    <rPh sb="28" eb="29">
      <t>ハイ</t>
    </rPh>
    <phoneticPr fontId="3"/>
  </si>
  <si>
    <t>　　　室温、湿度、換気に留意している。目安：室温（夏）26～28℃（冬）20～23℃　湿度40～60％　換気：1時間に1回以上</t>
    <rPh sb="3" eb="5">
      <t>シツオン</t>
    </rPh>
    <rPh sb="6" eb="8">
      <t>シツド</t>
    </rPh>
    <rPh sb="9" eb="11">
      <t>カンキ</t>
    </rPh>
    <rPh sb="12" eb="14">
      <t>リュウイ</t>
    </rPh>
    <rPh sb="19" eb="21">
      <t>メヤス</t>
    </rPh>
    <rPh sb="22" eb="24">
      <t>シツオン</t>
    </rPh>
    <rPh sb="25" eb="26">
      <t>ナツ</t>
    </rPh>
    <rPh sb="34" eb="35">
      <t>フユ</t>
    </rPh>
    <rPh sb="43" eb="45">
      <t>シツド</t>
    </rPh>
    <rPh sb="52" eb="54">
      <t>カンキ</t>
    </rPh>
    <rPh sb="56" eb="58">
      <t>ジカン</t>
    </rPh>
    <rPh sb="60" eb="61">
      <t>カイ</t>
    </rPh>
    <rPh sb="61" eb="63">
      <t>イジョウ</t>
    </rPh>
    <phoneticPr fontId="8"/>
  </si>
  <si>
    <t>【薬品名】</t>
    <rPh sb="1" eb="4">
      <t>ヤクヒンメイ</t>
    </rPh>
    <phoneticPr fontId="3"/>
  </si>
  <si>
    <t>【濃度】</t>
    <phoneticPr fontId="3"/>
  </si>
  <si>
    <t>％</t>
  </si>
  <si>
    <t>【記入】</t>
  </si>
  <si>
    <r>
      <t>＜感染症発生時＞　　　　</t>
    </r>
    <r>
      <rPr>
        <sz val="10"/>
        <color rgb="FF000000"/>
        <rFont val="Yu Gothic"/>
        <family val="3"/>
        <charset val="128"/>
        <scheme val="minor"/>
      </rPr>
      <t>＊実施している内容や当てはまるものにチェック　　　を入れ、質問内容にも文字・数字を入れてください。</t>
    </r>
    <rPh sb="1" eb="4">
      <t>カンセンショウ</t>
    </rPh>
    <rPh sb="4" eb="6">
      <t>ハッセイ</t>
    </rPh>
    <rPh sb="13" eb="15">
      <t>ジッシ</t>
    </rPh>
    <rPh sb="19" eb="21">
      <t>ナイヨウ</t>
    </rPh>
    <rPh sb="22" eb="23">
      <t>ア</t>
    </rPh>
    <rPh sb="38" eb="39">
      <t>イ</t>
    </rPh>
    <rPh sb="41" eb="43">
      <t>シツモン</t>
    </rPh>
    <rPh sb="43" eb="45">
      <t>ナイヨウ</t>
    </rPh>
    <rPh sb="47" eb="49">
      <t>モジ</t>
    </rPh>
    <rPh sb="50" eb="52">
      <t>スウジ</t>
    </rPh>
    <rPh sb="53" eb="54">
      <t>イ</t>
    </rPh>
    <phoneticPr fontId="3"/>
  </si>
  <si>
    <t>　　　一日に複数回、環境消毒している。</t>
    <rPh sb="3" eb="5">
      <t>イチニチ</t>
    </rPh>
    <rPh sb="6" eb="9">
      <t>フクスウカイ</t>
    </rPh>
    <rPh sb="10" eb="12">
      <t>カンキョウ</t>
    </rPh>
    <rPh sb="12" eb="14">
      <t>ショウドク</t>
    </rPh>
    <phoneticPr fontId="8"/>
  </si>
  <si>
    <t>【内容】</t>
  </si>
  <si>
    <t>【日付】</t>
  </si>
  <si>
    <t>月</t>
  </si>
  <si>
    <t>日</t>
  </si>
  <si>
    <t>【開催日】</t>
  </si>
  <si>
    <t>記入例：</t>
    <rPh sb="0" eb="3">
      <t>キニュウレイ</t>
    </rPh>
    <phoneticPr fontId="3"/>
  </si>
  <si>
    <t>咳嗽</t>
    <rPh sb="0" eb="2">
      <t>ガイソウ</t>
    </rPh>
    <phoneticPr fontId="14"/>
  </si>
  <si>
    <t>咽頭痛</t>
    <rPh sb="0" eb="3">
      <t>イントウツウ</t>
    </rPh>
    <phoneticPr fontId="3"/>
  </si>
  <si>
    <t>嘔吐</t>
    <rPh sb="0" eb="2">
      <t>オウト</t>
    </rPh>
    <phoneticPr fontId="3"/>
  </si>
  <si>
    <t>　　　味覚・嗅覚　　　　倦怠感　　　　　　　　　　　　※□をクリックするとチェック　　　　が入ります　</t>
    <phoneticPr fontId="3"/>
  </si>
  <si>
    <t>受診人数</t>
    <phoneticPr fontId="3"/>
  </si>
  <si>
    <t>職員（</t>
    <rPh sb="0" eb="2">
      <t>ショクイン</t>
    </rPh>
    <phoneticPr fontId="3"/>
  </si>
  <si>
    <t>確定診断</t>
    <rPh sb="0" eb="4">
      <t>カクテイシンダン</t>
    </rPh>
    <phoneticPr fontId="3"/>
  </si>
  <si>
    <t>ワクチン接種</t>
    <phoneticPr fontId="3"/>
  </si>
  <si>
    <t>あり（</t>
    <phoneticPr fontId="3"/>
  </si>
  <si>
    <t>なし（</t>
    <phoneticPr fontId="3"/>
  </si>
  <si>
    <t>※回数・種類は問いません</t>
    <rPh sb="1" eb="3">
      <t>カイスウ</t>
    </rPh>
    <rPh sb="4" eb="6">
      <t>シュルイ</t>
    </rPh>
    <rPh sb="7" eb="8">
      <t>ト</t>
    </rPh>
    <phoneticPr fontId="3"/>
  </si>
  <si>
    <t>　※施設の中でできていることは、□にチェックを入れ、質問内容についても文字または数字を入力してください。</t>
    <rPh sb="2" eb="4">
      <t>シセツ</t>
    </rPh>
    <rPh sb="5" eb="6">
      <t>ナカ</t>
    </rPh>
    <rPh sb="23" eb="24">
      <t>イ</t>
    </rPh>
    <rPh sb="26" eb="30">
      <t>シツモンナイヨウ</t>
    </rPh>
    <rPh sb="35" eb="37">
      <t>モジ</t>
    </rPh>
    <rPh sb="40" eb="42">
      <t>スウジ</t>
    </rPh>
    <rPh sb="43" eb="45">
      <t>ニュウリョク</t>
    </rPh>
    <phoneticPr fontId="3"/>
  </si>
  <si>
    <t>Fax</t>
    <phoneticPr fontId="3"/>
  </si>
  <si>
    <t>　　発熱　　　　咳　　　　咽頭痛　　　　筋肉痛、関節痛　　　　鼻汁　　　　腹痛　　　　嘔吐・嘔心　　　　　　　　　　　　　　　　　</t>
    <rPh sb="8" eb="9">
      <t>セキ</t>
    </rPh>
    <phoneticPr fontId="3"/>
  </si>
  <si>
    <t>※A型・B型はインフルエンザ診断の場合のみ入力してください</t>
    <phoneticPr fontId="3"/>
  </si>
  <si>
    <t>初発患者
クラス</t>
    <rPh sb="0" eb="2">
      <t>ショハツ</t>
    </rPh>
    <rPh sb="2" eb="4">
      <t>カンジャ</t>
    </rPh>
    <phoneticPr fontId="3"/>
  </si>
  <si>
    <t>初発患者
発症日</t>
    <rPh sb="0" eb="2">
      <t>ショハツ</t>
    </rPh>
    <rPh sb="2" eb="4">
      <t>カンジャ</t>
    </rPh>
    <rPh sb="5" eb="7">
      <t>ハッショウ</t>
    </rPh>
    <rPh sb="7" eb="8">
      <t>ビ</t>
    </rPh>
    <phoneticPr fontId="3"/>
  </si>
  <si>
    <t>　　　感染症発症時の役割分担を決めている。</t>
    <rPh sb="3" eb="6">
      <t>カンセンショウ</t>
    </rPh>
    <rPh sb="6" eb="9">
      <t>ハッショウジ</t>
    </rPh>
    <rPh sb="10" eb="14">
      <t>ヤクワリブンタン</t>
    </rPh>
    <rPh sb="15" eb="16">
      <t>キ</t>
    </rPh>
    <phoneticPr fontId="8"/>
  </si>
  <si>
    <t>　　　発症者の人数・重症度を毎日確認している。</t>
    <rPh sb="3" eb="7">
      <t>ハッショ</t>
    </rPh>
    <rPh sb="7" eb="9">
      <t>ニンズウ</t>
    </rPh>
    <rPh sb="10" eb="13">
      <t>ジュウショウド</t>
    </rPh>
    <rPh sb="14" eb="16">
      <t>マイニチ</t>
    </rPh>
    <rPh sb="16" eb="18">
      <t>カクニン</t>
    </rPh>
    <phoneticPr fontId="3"/>
  </si>
  <si>
    <t>　　　相談したいことや困っていることがある。</t>
    <phoneticPr fontId="3"/>
  </si>
  <si>
    <t>③　受診した方は、診断結果ご記入ください。検査をした場合は検査結果もご記入ください。</t>
    <rPh sb="2" eb="4">
      <t>ジュシン</t>
    </rPh>
    <rPh sb="6" eb="7">
      <t>カタ</t>
    </rPh>
    <rPh sb="9" eb="11">
      <t>シンダン</t>
    </rPh>
    <rPh sb="11" eb="13">
      <t>ケッカ</t>
    </rPh>
    <rPh sb="14" eb="16">
      <t>キニュウ</t>
    </rPh>
    <rPh sb="21" eb="23">
      <t>ケンサ</t>
    </rPh>
    <rPh sb="26" eb="28">
      <t>バアイ</t>
    </rPh>
    <rPh sb="29" eb="31">
      <t>ケンサ</t>
    </rPh>
    <rPh sb="31" eb="33">
      <t>ケッカ</t>
    </rPh>
    <rPh sb="35" eb="37">
      <t>キニュウ</t>
    </rPh>
    <phoneticPr fontId="14"/>
  </si>
  <si>
    <t>記入日</t>
    <rPh sb="0" eb="3">
      <t>キニュウビ</t>
    </rPh>
    <phoneticPr fontId="14"/>
  </si>
  <si>
    <t>②　発症日時は○／○、○時（だいたいの時間）をご記入ください。</t>
    <rPh sb="2" eb="4">
      <t>ハッショウ</t>
    </rPh>
    <rPh sb="4" eb="6">
      <t>ニチジ</t>
    </rPh>
    <rPh sb="12" eb="13">
      <t>ジ</t>
    </rPh>
    <rPh sb="19" eb="21">
      <t>ジカン</t>
    </rPh>
    <rPh sb="24" eb="26">
      <t>キニュウ</t>
    </rPh>
    <phoneticPr fontId="14"/>
  </si>
  <si>
    <r>
      <t>①　</t>
    </r>
    <r>
      <rPr>
        <sz val="11"/>
        <rFont val="ＭＳ Ｐゴシック"/>
        <family val="3"/>
        <charset val="128"/>
      </rPr>
      <t>発熱又など</t>
    </r>
    <r>
      <rPr>
        <b/>
        <sz val="11"/>
        <rFont val="ＭＳ Ｐゴシック"/>
        <family val="3"/>
        <charset val="128"/>
      </rPr>
      <t>疑わしい症状</t>
    </r>
    <r>
      <rPr>
        <b/>
        <sz val="11"/>
        <color rgb="FF000000"/>
        <rFont val="ＭＳ Ｐゴシック"/>
        <family val="3"/>
        <charset val="128"/>
      </rPr>
      <t>がある</t>
    </r>
    <r>
      <rPr>
        <sz val="11"/>
        <color rgb="FF000000"/>
        <rFont val="ＭＳ Ｐゴシック"/>
        <family val="3"/>
        <charset val="128"/>
      </rPr>
      <t>方をご記入ください。嘔吐ありの場合は嘔吐場所もご記入ください。</t>
    </r>
    <rPh sb="2" eb="4">
      <t>ハツネツ</t>
    </rPh>
    <rPh sb="4" eb="5">
      <t>マタ</t>
    </rPh>
    <rPh sb="7" eb="8">
      <t>ウタガ</t>
    </rPh>
    <rPh sb="11" eb="13">
      <t>ショウジョウ</t>
    </rPh>
    <rPh sb="16" eb="17">
      <t>カタ</t>
    </rPh>
    <rPh sb="19" eb="21">
      <t>キニュウ</t>
    </rPh>
    <rPh sb="26" eb="28">
      <t>オウト</t>
    </rPh>
    <rPh sb="31" eb="33">
      <t>バアイ</t>
    </rPh>
    <rPh sb="34" eb="36">
      <t>オウト</t>
    </rPh>
    <rPh sb="36" eb="38">
      <t>バショ</t>
    </rPh>
    <rPh sb="40" eb="42">
      <t>キニュウ</t>
    </rPh>
    <phoneticPr fontId="14"/>
  </si>
  <si>
    <t>【方法・対象】</t>
    <rPh sb="4" eb="6">
      <t>タイショウ</t>
    </rPh>
    <phoneticPr fontId="3"/>
  </si>
  <si>
    <t>　　＊環境整備（消毒）に使用している消毒薬は何ですか？</t>
    <rPh sb="3" eb="5">
      <t>カンキョウ</t>
    </rPh>
    <rPh sb="5" eb="7">
      <t>セイビ</t>
    </rPh>
    <rPh sb="8" eb="10">
      <t>ショウドク</t>
    </rPh>
    <phoneticPr fontId="3"/>
  </si>
  <si>
    <t>）報告書（学校等）</t>
    <rPh sb="1" eb="4">
      <t>ホウコクショ</t>
    </rPh>
    <rPh sb="5" eb="7">
      <t>ガッコウ</t>
    </rPh>
    <rPh sb="7" eb="8">
      <t>トウ</t>
    </rPh>
    <phoneticPr fontId="3"/>
  </si>
  <si>
    <t>学年</t>
    <rPh sb="0" eb="2">
      <t>ガクネン</t>
    </rPh>
    <phoneticPr fontId="3"/>
  </si>
  <si>
    <t>児童・生徒（</t>
  </si>
  <si>
    <t>　　　児童・生徒・職員の予防接種の実施状況について把握している。</t>
    <rPh sb="9" eb="11">
      <t>ショクイン</t>
    </rPh>
    <rPh sb="12" eb="16">
      <t>ヨボウセッシュ</t>
    </rPh>
    <rPh sb="17" eb="21">
      <t>ジッシジョウキョウ</t>
    </rPh>
    <rPh sb="25" eb="27">
      <t>ハアク</t>
    </rPh>
    <phoneticPr fontId="8"/>
  </si>
  <si>
    <t>　　　症状のある児童・生徒は保護者に受診を促し、症状のある職員にも早めに受診するよう伝えている。</t>
    <rPh sb="3" eb="5">
      <t>ショウジョウ</t>
    </rPh>
    <rPh sb="14" eb="17">
      <t>ホゴシャ</t>
    </rPh>
    <rPh sb="18" eb="20">
      <t>ジュシン</t>
    </rPh>
    <rPh sb="21" eb="22">
      <t>ウナガ</t>
    </rPh>
    <rPh sb="24" eb="26">
      <t>ショウジョウ</t>
    </rPh>
    <rPh sb="29" eb="31">
      <t>ショクイン</t>
    </rPh>
    <rPh sb="33" eb="34">
      <t>ハヤ</t>
    </rPh>
    <rPh sb="36" eb="38">
      <t>ジュシン</t>
    </rPh>
    <rPh sb="42" eb="43">
      <t>ツタ</t>
    </rPh>
    <phoneticPr fontId="3"/>
  </si>
  <si>
    <t>　　　児童・生徒や保護者が集まるイベントの中止や開催時期の延期を検討している。</t>
  </si>
  <si>
    <t>児童・生徒（　　　</t>
  </si>
  <si>
    <t>児童・生徒</t>
    <phoneticPr fontId="3"/>
  </si>
  <si>
    <t>　　　児童・生徒・職員の体調を毎朝確認している。</t>
    <rPh sb="3" eb="5">
      <t>ジドウ</t>
    </rPh>
    <rPh sb="9" eb="11">
      <t>ショクイン</t>
    </rPh>
    <rPh sb="12" eb="14">
      <t>タイチョウ</t>
    </rPh>
    <rPh sb="15" eb="17">
      <t>マイアサ</t>
    </rPh>
    <rPh sb="17" eb="19">
      <t>カクニン</t>
    </rPh>
    <phoneticPr fontId="8"/>
  </si>
  <si>
    <t>　　　階段の手すり・水道の蛇口・ドアノブ等など児童・生徒が頻繁に触れる場所の定期的な清掃を行っている。</t>
    <rPh sb="3" eb="5">
      <t>カイダン</t>
    </rPh>
    <rPh sb="6" eb="7">
      <t>テ</t>
    </rPh>
    <rPh sb="10" eb="12">
      <t>スイドウ</t>
    </rPh>
    <rPh sb="13" eb="15">
      <t>ジャグチ</t>
    </rPh>
    <rPh sb="20" eb="21">
      <t>ナド</t>
    </rPh>
    <rPh sb="29" eb="31">
      <t>ヒンパン</t>
    </rPh>
    <rPh sb="32" eb="33">
      <t>フ</t>
    </rPh>
    <rPh sb="35" eb="37">
      <t>バショ</t>
    </rPh>
    <rPh sb="38" eb="41">
      <t>テイキテキ</t>
    </rPh>
    <rPh sb="42" eb="44">
      <t>セイソウ</t>
    </rPh>
    <rPh sb="45" eb="46">
      <t>オコナ</t>
    </rPh>
    <phoneticPr fontId="3"/>
  </si>
  <si>
    <t>　　＊消毒をしている箇所はいつ、どんな時ですか？（例：手すり・廊下・教室内スイッチ・ドア等：毎日掃除時など）</t>
    <rPh sb="34" eb="36">
      <t>キョウシツ</t>
    </rPh>
    <rPh sb="36" eb="37">
      <t>ナイ</t>
    </rPh>
    <rPh sb="44" eb="45">
      <t>ナド</t>
    </rPh>
    <phoneticPr fontId="3"/>
  </si>
  <si>
    <t>学年</t>
    <rPh sb="0" eb="2">
      <t>ガクネン</t>
    </rPh>
    <phoneticPr fontId="6"/>
  </si>
  <si>
    <t>児童・生徒数</t>
    <rPh sb="0" eb="2">
      <t>ジドウ</t>
    </rPh>
    <rPh sb="3" eb="5">
      <t>セイト</t>
    </rPh>
    <rPh sb="5" eb="6">
      <t>スウ</t>
    </rPh>
    <phoneticPr fontId="6"/>
  </si>
  <si>
    <t>各合計</t>
    <rPh sb="0" eb="1">
      <t>カク</t>
    </rPh>
    <rPh sb="1" eb="3">
      <t>ゴウケイ</t>
    </rPh>
    <phoneticPr fontId="3"/>
  </si>
  <si>
    <t>1-A</t>
    <phoneticPr fontId="3"/>
  </si>
  <si>
    <t>1-B</t>
    <phoneticPr fontId="3"/>
  </si>
  <si>
    <t>1-C</t>
    <phoneticPr fontId="3"/>
  </si>
  <si>
    <t>2-A</t>
    <phoneticPr fontId="3"/>
  </si>
  <si>
    <t>2-B</t>
    <phoneticPr fontId="3"/>
  </si>
  <si>
    <t>1-D</t>
    <phoneticPr fontId="3"/>
  </si>
  <si>
    <t>1-E</t>
    <phoneticPr fontId="3"/>
  </si>
  <si>
    <t>2-C</t>
    <phoneticPr fontId="3"/>
  </si>
  <si>
    <t>2-D</t>
    <phoneticPr fontId="3"/>
  </si>
  <si>
    <t>2-E</t>
    <phoneticPr fontId="3"/>
  </si>
  <si>
    <t>3-A</t>
    <phoneticPr fontId="3"/>
  </si>
  <si>
    <t>3-B</t>
    <phoneticPr fontId="3"/>
  </si>
  <si>
    <t>3-C</t>
    <phoneticPr fontId="3"/>
  </si>
  <si>
    <t>3-D</t>
    <phoneticPr fontId="3"/>
  </si>
  <si>
    <t>3-E</t>
    <phoneticPr fontId="3"/>
  </si>
  <si>
    <t>中学1年</t>
    <rPh sb="0" eb="2">
      <t>チュウガク</t>
    </rPh>
    <rPh sb="3" eb="4">
      <t>ネン</t>
    </rPh>
    <phoneticPr fontId="3"/>
  </si>
  <si>
    <t>中学2年</t>
  </si>
  <si>
    <t>中学2年</t>
    <rPh sb="0" eb="2">
      <t>チュウガク</t>
    </rPh>
    <rPh sb="3" eb="4">
      <t>ネン</t>
    </rPh>
    <phoneticPr fontId="3"/>
  </si>
  <si>
    <t>中学3年</t>
    <rPh sb="0" eb="2">
      <t>チュウガク</t>
    </rPh>
    <rPh sb="3" eb="4">
      <t>ネン</t>
    </rPh>
    <phoneticPr fontId="3"/>
  </si>
  <si>
    <t>中学2年</t>
    <phoneticPr fontId="3"/>
  </si>
  <si>
    <t>中学3年</t>
    <rPh sb="3" eb="4">
      <t>ネン</t>
    </rPh>
    <phoneticPr fontId="3"/>
  </si>
  <si>
    <t>担任職員数</t>
    <rPh sb="0" eb="2">
      <t>タンニン</t>
    </rPh>
    <rPh sb="2" eb="5">
      <t>ショクインスウ</t>
    </rPh>
    <phoneticPr fontId="6"/>
  </si>
  <si>
    <r>
      <t>インフルエンザ・新型コロナウイルス感染症調査表　</t>
    </r>
    <r>
      <rPr>
        <b/>
        <sz val="14"/>
        <color theme="1"/>
        <rFont val="ＭＳ Ｐゴシック"/>
        <family val="3"/>
        <charset val="128"/>
      </rPr>
      <t>（学校等）　　　</t>
    </r>
    <rPh sb="8" eb="10">
      <t>シンガタ</t>
    </rPh>
    <rPh sb="17" eb="20">
      <t>カンセンショウ</t>
    </rPh>
    <rPh sb="20" eb="22">
      <t>チョウサ</t>
    </rPh>
    <rPh sb="25" eb="27">
      <t>ガッコウ</t>
    </rPh>
    <rPh sb="27" eb="28">
      <t>トウ</t>
    </rPh>
    <phoneticPr fontId="6"/>
  </si>
  <si>
    <t>嘔吐があった場所</t>
    <rPh sb="0" eb="2">
      <t>オウト</t>
    </rPh>
    <rPh sb="6" eb="8">
      <t>バショ</t>
    </rPh>
    <phoneticPr fontId="14"/>
  </si>
  <si>
    <t>校内でのの嘔吐の場所
(教室、保健室、トイレ)</t>
    <rPh sb="0" eb="2">
      <t>コウナイ</t>
    </rPh>
    <rPh sb="5" eb="7">
      <t>オウト</t>
    </rPh>
    <rPh sb="8" eb="10">
      <t>バショ</t>
    </rPh>
    <rPh sb="12" eb="14">
      <t>キョウシツ</t>
    </rPh>
    <rPh sb="15" eb="18">
      <t>ホケンシツ</t>
    </rPh>
    <phoneticPr fontId="14"/>
  </si>
  <si>
    <t>校内・校外</t>
  </si>
  <si>
    <r>
      <t>　　　児童・生徒の手洗いが確実にできているか確認</t>
    </r>
    <r>
      <rPr>
        <sz val="11"/>
        <color rgb="FF00B050"/>
        <rFont val="Yu Gothic"/>
        <family val="3"/>
        <charset val="128"/>
        <scheme val="minor"/>
      </rPr>
      <t>・</t>
    </r>
    <r>
      <rPr>
        <sz val="11"/>
        <rFont val="Yu Gothic"/>
        <family val="3"/>
        <charset val="128"/>
        <scheme val="minor"/>
      </rPr>
      <t>指導</t>
    </r>
    <r>
      <rPr>
        <sz val="11"/>
        <color indexed="8"/>
        <rFont val="Yu Gothic"/>
        <family val="3"/>
        <charset val="128"/>
        <scheme val="minor"/>
      </rPr>
      <t>している。</t>
    </r>
    <rPh sb="9" eb="11">
      <t>テアラ</t>
    </rPh>
    <rPh sb="13" eb="15">
      <t>カクジツ</t>
    </rPh>
    <rPh sb="22" eb="24">
      <t>カクニン</t>
    </rPh>
    <rPh sb="25" eb="27">
      <t>シドウ</t>
    </rPh>
    <phoneticPr fontId="8"/>
  </si>
  <si>
    <r>
      <t>　　　</t>
    </r>
    <r>
      <rPr>
        <sz val="11"/>
        <rFont val="Yu Gothic"/>
        <family val="3"/>
        <charset val="128"/>
        <scheme val="minor"/>
      </rPr>
      <t>児童・生徒・</t>
    </r>
    <r>
      <rPr>
        <sz val="11"/>
        <color indexed="8"/>
        <rFont val="Yu Gothic"/>
        <family val="3"/>
        <charset val="128"/>
        <scheme val="minor"/>
      </rPr>
      <t>職員は、手洗い・咳エチケットを徹底している。
　　　※咳エチケット…有症状時にはマスクをする。咳やくしゃみをする時は口や鼻をティッシュで覆う。周りの人から顔を背ける。</t>
    </r>
    <rPh sb="3" eb="5">
      <t>ジドウ</t>
    </rPh>
    <rPh sb="6" eb="8">
      <t>セイト</t>
    </rPh>
    <rPh sb="9" eb="11">
      <t>ショクイン</t>
    </rPh>
    <rPh sb="13" eb="15">
      <t>テアラ</t>
    </rPh>
    <rPh sb="17" eb="18">
      <t>セキ</t>
    </rPh>
    <rPh sb="24" eb="26">
      <t>テッテイ</t>
    </rPh>
    <rPh sb="36" eb="37">
      <t>セキ</t>
    </rPh>
    <rPh sb="43" eb="47">
      <t>ユウショウジョウジ</t>
    </rPh>
    <rPh sb="56" eb="57">
      <t>セキ</t>
    </rPh>
    <rPh sb="65" eb="66">
      <t>トキ</t>
    </rPh>
    <rPh sb="67" eb="68">
      <t>クチ</t>
    </rPh>
    <rPh sb="69" eb="70">
      <t>ハナ</t>
    </rPh>
    <rPh sb="77" eb="78">
      <t>オオ</t>
    </rPh>
    <rPh sb="80" eb="81">
      <t>マワ</t>
    </rPh>
    <rPh sb="83" eb="84">
      <t>ヒト</t>
    </rPh>
    <rPh sb="86" eb="87">
      <t>カオ</t>
    </rPh>
    <rPh sb="88" eb="89">
      <t>ソム</t>
    </rPh>
    <phoneticPr fontId="8"/>
  </si>
  <si>
    <t>　　　直近に行事があった。</t>
    <rPh sb="6" eb="8">
      <t>ギョウジ</t>
    </rPh>
    <phoneticPr fontId="3"/>
  </si>
  <si>
    <t>←クラスが入り切らない場合は、学年ごとの合計で
   数を入れてください。</t>
    <rPh sb="5" eb="6">
      <t>ハイ</t>
    </rPh>
    <rPh sb="7" eb="8">
      <t>キ</t>
    </rPh>
    <rPh sb="11" eb="13">
      <t>バアイ</t>
    </rPh>
    <rPh sb="15" eb="17">
      <t>ガクネン</t>
    </rPh>
    <rPh sb="20" eb="22">
      <t>ゴウケイ</t>
    </rPh>
    <rPh sb="27" eb="28">
      <t>スウ</t>
    </rPh>
    <rPh sb="29" eb="30">
      <t>イ</t>
    </rPh>
    <phoneticPr fontId="3"/>
  </si>
  <si>
    <t>例：</t>
    <rPh sb="0" eb="1">
      <t>レイ</t>
    </rPh>
    <phoneticPr fontId="3"/>
  </si>
  <si>
    <t>1学年</t>
    <rPh sb="1" eb="3">
      <t>ガクネン</t>
    </rPh>
    <phoneticPr fontId="3"/>
  </si>
  <si>
    <t>2学年</t>
    <rPh sb="1" eb="3">
      <t>ガクネン</t>
    </rPh>
    <phoneticPr fontId="3"/>
  </si>
  <si>
    <t>３学年</t>
    <rPh sb="1" eb="3">
      <t>ガクネン</t>
    </rPh>
    <phoneticPr fontId="3"/>
  </si>
  <si>
    <t>・・・</t>
    <phoneticPr fontId="3"/>
  </si>
  <si>
    <t>A組</t>
    <rPh sb="1" eb="2">
      <t>クミ</t>
    </rPh>
    <phoneticPr fontId="3"/>
  </si>
  <si>
    <t>B組</t>
    <rPh sb="1" eb="2">
      <t>クミ</t>
    </rPh>
    <phoneticPr fontId="3"/>
  </si>
  <si>
    <t>3学年</t>
    <rPh sb="1" eb="3">
      <t>ガクネン</t>
    </rPh>
    <phoneticPr fontId="3"/>
  </si>
  <si>
    <t>4学年</t>
    <rPh sb="1" eb="3">
      <t>ガクネン</t>
    </rPh>
    <phoneticPr fontId="3"/>
  </si>
  <si>
    <t>5学年</t>
    <rPh sb="1" eb="3">
      <t>ガクネン</t>
    </rPh>
    <phoneticPr fontId="3"/>
  </si>
  <si>
    <t>6学年</t>
    <rPh sb="1" eb="3">
      <t>ガクネン</t>
    </rPh>
    <phoneticPr fontId="3"/>
  </si>
  <si>
    <t>施設名</t>
    <rPh sb="0" eb="2">
      <t>シセツ</t>
    </rPh>
    <rPh sb="2" eb="3">
      <t>メイ</t>
    </rPh>
    <phoneticPr fontId="3"/>
  </si>
  <si>
    <t>　　　手洗いの後の手拭きは使い捨てのペーパータオルか個人用ハンカチを使用しており、共有タオルは使用していない。</t>
    <rPh sb="3" eb="5">
      <t>テアラ</t>
    </rPh>
    <rPh sb="7" eb="8">
      <t>アト</t>
    </rPh>
    <rPh sb="9" eb="11">
      <t>テフ</t>
    </rPh>
    <rPh sb="13" eb="14">
      <t>ツカ</t>
    </rPh>
    <rPh sb="15" eb="16">
      <t>ス</t>
    </rPh>
    <rPh sb="26" eb="29">
      <t>コジンヨウ</t>
    </rPh>
    <rPh sb="34" eb="36">
      <t>シヨウ</t>
    </rPh>
    <rPh sb="41" eb="43">
      <t>キョウユウ</t>
    </rPh>
    <rPh sb="47" eb="49">
      <t>シヨウ</t>
    </rPh>
    <phoneticPr fontId="3"/>
  </si>
  <si>
    <t>【内容】</t>
    <phoneticPr fontId="3"/>
  </si>
  <si>
    <t>　　　学級閉鎖や学年閉鎖、または休校の予定がある。　◎有りの場合はその内容と予定の日付を記入してください</t>
    <rPh sb="19" eb="21">
      <t>ヨテイ</t>
    </rPh>
    <rPh sb="27" eb="28">
      <t>アリ</t>
    </rPh>
    <rPh sb="30" eb="32">
      <t>バアイ</t>
    </rPh>
    <rPh sb="35" eb="37">
      <t>ナイヨウ</t>
    </rPh>
    <rPh sb="38" eb="40">
      <t>ヨテイ</t>
    </rPh>
    <rPh sb="41" eb="43">
      <t>ヒヅケ</t>
    </rPh>
    <rPh sb="44" eb="46">
      <t>キニュウ</t>
    </rPh>
    <phoneticPr fontId="3"/>
  </si>
  <si>
    <t>　　　校医への相談や報告をした。　　　　　　※早めのご相談や報告をするようお願いします</t>
    <rPh sb="3" eb="5">
      <t>コウイ</t>
    </rPh>
    <rPh sb="10" eb="12">
      <t>ホウコク</t>
    </rPh>
    <rPh sb="23" eb="24">
      <t>ハヤ</t>
    </rPh>
    <rPh sb="27" eb="29">
      <t>ソウダン</t>
    </rPh>
    <rPh sb="30" eb="32">
      <t>ホウコク</t>
    </rPh>
    <rPh sb="38" eb="39">
      <t>ネガ</t>
    </rPh>
    <phoneticPr fontId="3"/>
  </si>
  <si>
    <t>　　　主管課への報告連絡をした。　　　　　　※同疾患10名以上または重症者が出た場合は報告をお願いします</t>
    <rPh sb="44" eb="46">
      <t>ホウコク</t>
    </rPh>
    <rPh sb="48" eb="49">
      <t>ネガ</t>
    </rPh>
    <phoneticPr fontId="3"/>
  </si>
  <si>
    <t>　　＊消毒をしている箇所はいつ、どんな時ですか？（例：手すり・廊下・教室内スイッチ・ドア等：下校後・毎日掃除時など）</t>
    <rPh sb="44" eb="45">
      <t>ナド</t>
    </rPh>
    <rPh sb="46" eb="49">
      <t>ゲコウゴ</t>
    </rPh>
    <phoneticPr fontId="3"/>
  </si>
  <si>
    <t>　　　インフルエンザ発症者は発症後５日かつ解熱後２日までは自宅療養とし、新型コロナウイルス感染症は発症した後５日経過
　　　かつ症状が軽快した後１日を経過するまでは自宅療養としている。</t>
    <rPh sb="10" eb="13">
      <t>ハッショウシャ</t>
    </rPh>
    <rPh sb="14" eb="17">
      <t>ハッショウゴ</t>
    </rPh>
    <rPh sb="18" eb="19">
      <t>ニチ</t>
    </rPh>
    <rPh sb="21" eb="24">
      <t>ゲネツゴ</t>
    </rPh>
    <rPh sb="25" eb="26">
      <t>ニチ</t>
    </rPh>
    <rPh sb="29" eb="31">
      <t>ジタク</t>
    </rPh>
    <rPh sb="31" eb="33">
      <t>リョウヨウ</t>
    </rPh>
    <rPh sb="36" eb="38">
      <t>シンガタ</t>
    </rPh>
    <rPh sb="45" eb="48">
      <t>カンセンショウ</t>
    </rPh>
    <rPh sb="49" eb="51">
      <t>ハッショウ</t>
    </rPh>
    <rPh sb="53" eb="54">
      <t>アト</t>
    </rPh>
    <rPh sb="55" eb="56">
      <t>ニチ</t>
    </rPh>
    <rPh sb="56" eb="58">
      <t>ケイカ</t>
    </rPh>
    <rPh sb="63" eb="65">
      <t>ショウジョウ</t>
    </rPh>
    <rPh sb="66" eb="68">
      <t>ケイカイ</t>
    </rPh>
    <rPh sb="70" eb="71">
      <t>アト</t>
    </rPh>
    <rPh sb="72" eb="73">
      <t>ニチ</t>
    </rPh>
    <rPh sb="74" eb="76">
      <t>ケイカ</t>
    </rPh>
    <rPh sb="81" eb="85">
      <t>ジタクリョウヨウ</t>
    </rPh>
    <phoneticPr fontId="3"/>
  </si>
  <si>
    <t>　　　インフルエンザ又は新型コロナウイルス感染症の発生状況、手洗い、咳エチケット等の注意事項について職員・児童・生徒
　　　（保護者）へ周知・指導している。</t>
    <rPh sb="10" eb="11">
      <t>マタ</t>
    </rPh>
    <rPh sb="12" eb="14">
      <t>シンガタ</t>
    </rPh>
    <rPh sb="21" eb="24">
      <t>カンセンショウ</t>
    </rPh>
    <rPh sb="25" eb="29">
      <t>ハッセイジョウキョウ</t>
    </rPh>
    <rPh sb="30" eb="32">
      <t>テアラ</t>
    </rPh>
    <rPh sb="34" eb="35">
      <t>セキ</t>
    </rPh>
    <rPh sb="40" eb="41">
      <t>トウ</t>
    </rPh>
    <rPh sb="42" eb="46">
      <t>チュウイジコウ</t>
    </rPh>
    <rPh sb="50" eb="52">
      <t>ショクイン</t>
    </rPh>
    <rPh sb="62" eb="65">
      <t>ホゴシャ</t>
    </rPh>
    <rPh sb="67" eb="69">
      <t>シュウチ</t>
    </rPh>
    <rPh sb="70" eb="72">
      <t>シドウ</t>
    </rPh>
    <phoneticPr fontId="3"/>
  </si>
  <si>
    <t>発生数</t>
    <rPh sb="0" eb="3">
      <t>ハッセイスウ</t>
    </rPh>
    <phoneticPr fontId="3"/>
  </si>
  <si>
    <t>在籍数</t>
    <rPh sb="0" eb="2">
      <t>ザイセキ</t>
    </rPh>
    <rPh sb="2" eb="3">
      <t>スウ</t>
    </rPh>
    <phoneticPr fontId="3"/>
  </si>
  <si>
    <t>　　　ガイドラインを参考に感染症対策をしている。
　　　（例「学校、幼稚園、認定こども園、保育所において予防すべき感染症の解説」(公益社団法人　日本小児科学会)等）</t>
    <phoneticPr fontId="8"/>
  </si>
  <si>
    <t>重症（</t>
    <rPh sb="0" eb="2">
      <t>ジュウショウ</t>
    </rPh>
    <phoneticPr fontId="3"/>
  </si>
  <si>
    <t>施設分類</t>
    <rPh sb="0" eb="2">
      <t>シセツ</t>
    </rPh>
    <rPh sb="2" eb="4">
      <t>ブンルイ</t>
    </rPh>
    <phoneticPr fontId="3"/>
  </si>
  <si>
    <t>決裁日</t>
    <rPh sb="0" eb="2">
      <t>ケッサイ</t>
    </rPh>
    <rPh sb="2" eb="3">
      <t>ビ</t>
    </rPh>
    <phoneticPr fontId="3"/>
  </si>
  <si>
    <t>　　　　年　　　　月　　　　日　</t>
    <rPh sb="4" eb="5">
      <t>ネン</t>
    </rPh>
    <rPh sb="9" eb="10">
      <t>ガツ</t>
    </rPh>
    <rPh sb="14" eb="15">
      <t>ニチ</t>
    </rPh>
    <phoneticPr fontId="3"/>
  </si>
  <si>
    <t>重症度</t>
    <rPh sb="0" eb="3">
      <t>ジュウショウド</t>
    </rPh>
    <phoneticPr fontId="3"/>
  </si>
  <si>
    <t>特記事項</t>
    <rPh sb="0" eb="2">
      <t>トッキ</t>
    </rPh>
    <rPh sb="2" eb="4">
      <t>ジコウ</t>
    </rPh>
    <phoneticPr fontId="3"/>
  </si>
  <si>
    <t>児童・
生徒（</t>
    <rPh sb="0" eb="2">
      <t>ジドウ</t>
    </rPh>
    <rPh sb="4" eb="6">
      <t>セイト</t>
    </rPh>
    <phoneticPr fontId="3"/>
  </si>
  <si>
    <t>学校名</t>
    <rPh sb="0" eb="2">
      <t>ガッコウ</t>
    </rPh>
    <phoneticPr fontId="3"/>
  </si>
  <si>
    <t>リスト上の兄弟関係（No.〇）・備考</t>
    <rPh sb="3" eb="4">
      <t>ジョウ</t>
    </rPh>
    <rPh sb="5" eb="7">
      <t>キョウダイ</t>
    </rPh>
    <rPh sb="7" eb="9">
      <t>カンケイ</t>
    </rPh>
    <rPh sb="16" eb="18">
      <t>ビコウ</t>
    </rPh>
    <phoneticPr fontId="14"/>
  </si>
  <si>
    <r>
      <t>④　</t>
    </r>
    <r>
      <rPr>
        <b/>
        <sz val="11"/>
        <color theme="1"/>
        <rFont val="ＭＳ Ｐゴシック"/>
        <family val="3"/>
        <charset val="128"/>
      </rPr>
      <t>職員は学年欄から職員を選び、クラス欄には担当クラス名をご記入ください。</t>
    </r>
    <r>
      <rPr>
        <sz val="11"/>
        <color theme="1"/>
        <rFont val="ＭＳ Ｐゴシック"/>
        <family val="3"/>
        <charset val="128"/>
      </rPr>
      <t>それ以外の職員は備考欄に役職等をご記入ください。</t>
    </r>
    <rPh sb="2" eb="4">
      <t>ショクイン</t>
    </rPh>
    <rPh sb="5" eb="7">
      <t>ガクネン</t>
    </rPh>
    <rPh sb="7" eb="8">
      <t>ラン</t>
    </rPh>
    <rPh sb="10" eb="12">
      <t>ショクイン</t>
    </rPh>
    <rPh sb="13" eb="14">
      <t>エラ</t>
    </rPh>
    <rPh sb="19" eb="20">
      <t>ラン</t>
    </rPh>
    <rPh sb="22" eb="24">
      <t>タントウ</t>
    </rPh>
    <rPh sb="27" eb="28">
      <t>メイ</t>
    </rPh>
    <rPh sb="30" eb="32">
      <t>キニュウ</t>
    </rPh>
    <rPh sb="39" eb="41">
      <t>イガイ</t>
    </rPh>
    <rPh sb="42" eb="44">
      <t>ショクイン</t>
    </rPh>
    <rPh sb="45" eb="48">
      <t>ビコウラン</t>
    </rPh>
    <rPh sb="49" eb="51">
      <t>ヤクショク</t>
    </rPh>
    <rPh sb="51" eb="52">
      <t>ナド</t>
    </rPh>
    <rPh sb="54" eb="56">
      <t>キニュウ</t>
    </rPh>
    <phoneticPr fontId="14"/>
  </si>
  <si>
    <t>＊クラス担当職員だけでなく、それ以外の職員も記入例にならってご記入ください。</t>
    <rPh sb="4" eb="6">
      <t>タントウ</t>
    </rPh>
    <rPh sb="6" eb="8">
      <t>ショクイン</t>
    </rPh>
    <rPh sb="16" eb="18">
      <t>イガイ</t>
    </rPh>
    <rPh sb="19" eb="21">
      <t>ショクイン</t>
    </rPh>
    <rPh sb="22" eb="25">
      <t>キニュウレイ</t>
    </rPh>
    <rPh sb="31" eb="33">
      <t>キニュウ</t>
    </rPh>
    <phoneticPr fontId="3"/>
  </si>
  <si>
    <t>）人</t>
  </si>
  <si>
    <t>）人</t>
    <phoneticPr fontId="3"/>
  </si>
  <si>
    <t xml:space="preserve">町田市保健所保健予防課　令和５年９月更新  </t>
    <rPh sb="17" eb="18">
      <t>ガツ</t>
    </rPh>
    <phoneticPr fontId="3"/>
  </si>
  <si>
    <t>曜日</t>
    <rPh sb="0" eb="2">
      <t>ヨウビ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</si>
</sst>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m/d;@"/>
  </numFmts>
  <fonts count="62">
    <font>
      <sz val="11"/>
      <color theme="1"/>
      <name val="Yu Gothic"/>
      <family val="2"/>
      <scheme val="minor"/>
    </font>
    <font>
      <sz val="11"/>
      <color theme="1"/>
      <name val="Yu Gothic"/>
      <family val="2"/>
      <charset val="128"/>
      <scheme val="minor"/>
    </font>
    <font>
      <sz val="11"/>
      <color theme="1"/>
      <name val="Yu Gothic"/>
      <family val="2"/>
      <charset val="128"/>
      <scheme val="minor"/>
    </font>
    <font>
      <sz val="6"/>
      <name val="Yu Gothic"/>
      <family val="3"/>
      <charset val="128"/>
      <scheme val="minor"/>
    </font>
    <font>
      <sz val="11"/>
      <color theme="1"/>
      <name val="UD デジタル 教科書体 N-R"/>
      <family val="1"/>
      <charset val="128"/>
    </font>
    <font>
      <sz val="11"/>
      <color indexed="8"/>
      <name val="Yu Gothic"/>
      <family val="3"/>
      <charset val="128"/>
      <scheme val="minor"/>
    </font>
    <font>
      <sz val="6"/>
      <name val="ＭＳ Ｐゴシック"/>
      <family val="3"/>
      <charset val="128"/>
    </font>
    <font>
      <b/>
      <sz val="11"/>
      <color indexed="8"/>
      <name val="Yu Gothic"/>
      <family val="3"/>
      <charset val="128"/>
      <scheme val="minor"/>
    </font>
    <font>
      <sz val="11"/>
      <color indexed="8"/>
      <name val="Meiryo UI"/>
      <family val="3"/>
      <charset val="128"/>
    </font>
    <font>
      <sz val="11"/>
      <name val="ＭＳ Ｐゴシック"/>
      <family val="3"/>
      <charset val="128"/>
    </font>
    <font>
      <b/>
      <sz val="14"/>
      <name val="ＭＳ Ｐゴシック"/>
      <family val="3"/>
      <charset val="128"/>
    </font>
    <font>
      <b/>
      <sz val="12"/>
      <name val="ＭＳ Ｐゴシック"/>
      <family val="3"/>
      <charset val="128"/>
    </font>
    <font>
      <u val="double"/>
      <sz val="11"/>
      <name val="ＭＳ Ｐゴシック"/>
      <family val="3"/>
      <charset val="128"/>
    </font>
    <font>
      <sz val="12"/>
      <name val="ＭＳ Ｐゴシック"/>
      <family val="3"/>
      <charset val="128"/>
    </font>
    <font>
      <sz val="6"/>
      <name val="Yu Gothic"/>
      <family val="2"/>
      <charset val="128"/>
      <scheme val="minor"/>
    </font>
    <font>
      <sz val="11"/>
      <color rgb="FF000000"/>
      <name val="ＭＳ Ｐゴシック"/>
      <family val="3"/>
      <charset val="128"/>
    </font>
    <font>
      <sz val="9"/>
      <name val="ＭＳ Ｐゴシック"/>
      <family val="3"/>
      <charset val="128"/>
    </font>
    <font>
      <sz val="11"/>
      <color theme="1"/>
      <name val="ＭＳ Ｐゴシック"/>
      <family val="3"/>
      <charset val="128"/>
    </font>
    <font>
      <b/>
      <sz val="11"/>
      <color rgb="FF00B050"/>
      <name val="Yu Gothic"/>
      <family val="3"/>
      <charset val="128"/>
      <scheme val="minor"/>
    </font>
    <font>
      <sz val="11"/>
      <color theme="1"/>
      <name val="Yu Gothic"/>
      <family val="3"/>
      <charset val="128"/>
      <scheme val="minor"/>
    </font>
    <font>
      <b/>
      <sz val="11"/>
      <color theme="1"/>
      <name val="Yu Gothic"/>
      <family val="3"/>
      <charset val="128"/>
      <scheme val="minor"/>
    </font>
    <font>
      <b/>
      <sz val="14"/>
      <color theme="1"/>
      <name val="ＭＳ Ｐゴシック"/>
      <family val="3"/>
      <charset val="128"/>
    </font>
    <font>
      <sz val="14"/>
      <color theme="1"/>
      <name val="ＭＳ ゴシック"/>
      <family val="3"/>
      <charset val="128"/>
    </font>
    <font>
      <sz val="14"/>
      <color theme="1"/>
      <name val="UD デジタル 教科書体 N-R"/>
      <family val="1"/>
      <charset val="128"/>
    </font>
    <font>
      <sz val="10.5"/>
      <color theme="1"/>
      <name val="UD デジタル 教科書体 N-R"/>
      <family val="1"/>
      <charset val="128"/>
    </font>
    <font>
      <sz val="10"/>
      <color theme="1"/>
      <name val="UD デジタル 教科書体 N-R"/>
      <family val="1"/>
      <charset val="128"/>
    </font>
    <font>
      <b/>
      <sz val="10"/>
      <color theme="1"/>
      <name val="UD デジタル 教科書体 N-R"/>
      <family val="1"/>
      <charset val="128"/>
    </font>
    <font>
      <sz val="9"/>
      <color theme="1"/>
      <name val="Yu Gothic"/>
      <family val="3"/>
      <charset val="128"/>
      <scheme val="minor"/>
    </font>
    <font>
      <b/>
      <sz val="11"/>
      <color theme="1"/>
      <name val="UD デジタル 教科書体 N-R"/>
      <family val="1"/>
      <charset val="128"/>
    </font>
    <font>
      <sz val="12"/>
      <color theme="1"/>
      <name val="UD デジタル 教科書体 N-R"/>
      <family val="1"/>
      <charset val="128"/>
    </font>
    <font>
      <b/>
      <sz val="10"/>
      <color theme="1"/>
      <name val="Yu Gothic"/>
      <family val="3"/>
      <charset val="128"/>
      <scheme val="minor"/>
    </font>
    <font>
      <sz val="18"/>
      <color theme="1"/>
      <name val="UD デジタル 教科書体 N-R"/>
      <family val="1"/>
      <charset val="128"/>
    </font>
    <font>
      <sz val="12"/>
      <color indexed="8"/>
      <name val="Yu Gothic"/>
      <family val="3"/>
      <charset val="128"/>
      <scheme val="minor"/>
    </font>
    <font>
      <sz val="12"/>
      <color theme="1"/>
      <name val="Yu Gothic"/>
      <family val="3"/>
      <charset val="128"/>
      <scheme val="minor"/>
    </font>
    <font>
      <b/>
      <sz val="14"/>
      <color theme="1"/>
      <name val="UD デジタル 教科書体 N-R"/>
      <family val="1"/>
      <charset val="128"/>
    </font>
    <font>
      <b/>
      <sz val="11"/>
      <color rgb="FF000000"/>
      <name val="Yu Gothic"/>
      <family val="3"/>
      <charset val="128"/>
      <scheme val="minor"/>
    </font>
    <font>
      <sz val="14"/>
      <color theme="1"/>
      <name val="Yu Gothic"/>
      <family val="2"/>
      <scheme val="minor"/>
    </font>
    <font>
      <sz val="14"/>
      <color theme="1"/>
      <name val="Yu Gothic"/>
      <family val="3"/>
      <charset val="128"/>
      <scheme val="minor"/>
    </font>
    <font>
      <b/>
      <sz val="8"/>
      <color theme="1"/>
      <name val="Yu Gothic"/>
      <family val="3"/>
      <charset val="128"/>
      <scheme val="minor"/>
    </font>
    <font>
      <b/>
      <sz val="12"/>
      <color theme="1"/>
      <name val="Yu Gothic"/>
      <family val="3"/>
      <charset val="128"/>
      <scheme val="minor"/>
    </font>
    <font>
      <b/>
      <sz val="11"/>
      <name val="ＭＳ Ｐゴシック"/>
      <family val="3"/>
      <charset val="128"/>
    </font>
    <font>
      <sz val="9"/>
      <color theme="1"/>
      <name val="ＭＳ Ｐゴシック"/>
      <family val="3"/>
      <charset val="128"/>
    </font>
    <font>
      <sz val="22"/>
      <color theme="1"/>
      <name val="UD デジタル 教科書体 N-R"/>
      <family val="1"/>
      <charset val="128"/>
    </font>
    <font>
      <sz val="12"/>
      <color indexed="81"/>
      <name val="UD デジタル 教科書体 N-R"/>
      <family val="1"/>
      <charset val="128"/>
    </font>
    <font>
      <sz val="12"/>
      <color theme="1"/>
      <name val="Yu Gothic"/>
      <family val="2"/>
      <scheme val="minor"/>
    </font>
    <font>
      <sz val="11"/>
      <color rgb="FF000000"/>
      <name val="Yu Gothic"/>
      <family val="3"/>
      <charset val="128"/>
      <scheme val="minor"/>
    </font>
    <font>
      <sz val="10"/>
      <color rgb="FF000000"/>
      <name val="Yu Gothic"/>
      <family val="3"/>
      <charset val="128"/>
      <scheme val="minor"/>
    </font>
    <font>
      <b/>
      <sz val="12"/>
      <color theme="1"/>
      <name val="UD デジタル 教科書体 N-R"/>
      <family val="1"/>
      <charset val="128"/>
    </font>
    <font>
      <sz val="12"/>
      <color indexed="8"/>
      <name val="UD デジタル 教科書体 N-R"/>
      <family val="1"/>
      <charset val="128"/>
    </font>
    <font>
      <sz val="22"/>
      <name val="UD デジタル 教科書体 N-R"/>
      <family val="1"/>
      <charset val="128"/>
    </font>
    <font>
      <b/>
      <sz val="10"/>
      <color indexed="81"/>
      <name val="UD デジタル 教科書体 N-R"/>
      <family val="1"/>
      <charset val="128"/>
    </font>
    <font>
      <sz val="10"/>
      <color indexed="81"/>
      <name val="UD デジタル 教科書体 N-R"/>
      <family val="1"/>
      <charset val="128"/>
    </font>
    <font>
      <b/>
      <sz val="11"/>
      <color rgb="FF000000"/>
      <name val="ＭＳ Ｐゴシック"/>
      <family val="3"/>
      <charset val="128"/>
    </font>
    <font>
      <sz val="11"/>
      <color rgb="FF00B050"/>
      <name val="Yu Gothic"/>
      <family val="3"/>
      <charset val="128"/>
      <scheme val="minor"/>
    </font>
    <font>
      <sz val="11"/>
      <name val="Yu Gothic"/>
      <family val="3"/>
      <charset val="128"/>
      <scheme val="minor"/>
    </font>
    <font>
      <b/>
      <sz val="11"/>
      <color theme="4"/>
      <name val="Yu Gothic"/>
      <family val="3"/>
      <charset val="128"/>
      <scheme val="minor"/>
    </font>
    <font>
      <sz val="10"/>
      <color theme="1"/>
      <name val="Yu Gothic"/>
      <family val="2"/>
      <scheme val="minor"/>
    </font>
    <font>
      <sz val="10"/>
      <color theme="1"/>
      <name val="Yu Gothic"/>
      <family val="3"/>
      <charset val="128"/>
      <scheme val="minor"/>
    </font>
    <font>
      <sz val="8"/>
      <color theme="1"/>
      <name val="Yu Gothic"/>
      <family val="3"/>
      <charset val="128"/>
      <scheme val="minor"/>
    </font>
    <font>
      <b/>
      <sz val="11"/>
      <color indexed="81"/>
      <name val="UD デジタル 教科書体 N-R"/>
      <family val="1"/>
      <charset val="128"/>
    </font>
    <font>
      <sz val="11"/>
      <color indexed="81"/>
      <name val="UD デジタル 教科書体 N-R"/>
      <family val="1"/>
      <charset val="128"/>
    </font>
    <font>
      <b/>
      <sz val="11"/>
      <color theme="1"/>
      <name val="ＭＳ Ｐゴシック"/>
      <family val="3"/>
      <charset val="128"/>
    </font>
  </fonts>
  <fills count="8">
    <fill>
      <patternFill patternType="none"/>
    </fill>
    <fill>
      <patternFill patternType="gray125"/>
    </fill>
    <fill>
      <patternFill patternType="solid">
        <fgColor theme="4" tint="0.79998168889431442"/>
        <bgColor indexed="64"/>
      </patternFill>
    </fill>
    <fill>
      <patternFill patternType="solid">
        <fgColor theme="4" tint="0.59999389629810485"/>
        <bgColor indexed="64"/>
      </patternFill>
    </fill>
    <fill>
      <patternFill patternType="solid">
        <fgColor theme="0"/>
        <bgColor indexed="64"/>
      </patternFill>
    </fill>
    <fill>
      <patternFill patternType="gray125">
        <bgColor theme="0"/>
      </patternFill>
    </fill>
    <fill>
      <patternFill patternType="solid">
        <fgColor theme="7" tint="0.79998168889431442"/>
        <bgColor indexed="64"/>
      </patternFill>
    </fill>
    <fill>
      <patternFill patternType="solid">
        <fgColor theme="7" tint="0.79998168889431442"/>
        <bgColor theme="0"/>
      </patternFill>
    </fill>
  </fills>
  <borders count="10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bottom style="double">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style="thin">
        <color indexed="64"/>
      </left>
      <right/>
      <top style="medium">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thin">
        <color indexed="64"/>
      </bottom>
      <diagonal/>
    </border>
    <border>
      <left style="medium">
        <color indexed="64"/>
      </left>
      <right/>
      <top/>
      <bottom/>
      <diagonal/>
    </border>
    <border>
      <left/>
      <right style="thin">
        <color indexed="64"/>
      </right>
      <top/>
      <bottom/>
      <diagonal/>
    </border>
    <border>
      <left/>
      <right style="thin">
        <color indexed="64"/>
      </right>
      <top style="thin">
        <color indexed="64"/>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bottom style="medium">
        <color indexed="64"/>
      </bottom>
      <diagonal/>
    </border>
    <border>
      <left/>
      <right style="thin">
        <color indexed="64"/>
      </right>
      <top style="medium">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double">
        <color indexed="64"/>
      </right>
      <top style="thin">
        <color indexed="64"/>
      </top>
      <bottom style="hair">
        <color indexed="64"/>
      </bottom>
      <diagonal/>
    </border>
    <border>
      <left style="thin">
        <color indexed="64"/>
      </left>
      <right style="medium">
        <color indexed="64"/>
      </right>
      <top style="thin">
        <color indexed="64"/>
      </top>
      <bottom/>
      <diagonal/>
    </border>
    <border>
      <left style="medium">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double">
        <color indexed="64"/>
      </right>
      <top style="hair">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hair">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left style="thin">
        <color indexed="64"/>
      </left>
      <right style="thin">
        <color indexed="64"/>
      </right>
      <top/>
      <bottom/>
      <diagonal/>
    </border>
    <border>
      <left style="thin">
        <color indexed="64"/>
      </left>
      <right style="double">
        <color indexed="64"/>
      </right>
      <top style="thin">
        <color indexed="64"/>
      </top>
      <bottom style="thin">
        <color indexed="64"/>
      </bottom>
      <diagonal/>
    </border>
    <border>
      <left style="double">
        <color indexed="64"/>
      </left>
      <right/>
      <top style="thin">
        <color indexed="64"/>
      </top>
      <bottom style="thin">
        <color indexed="64"/>
      </bottom>
      <diagonal/>
    </border>
    <border>
      <left style="medium">
        <color indexed="64"/>
      </left>
      <right/>
      <top style="thin">
        <color indexed="64"/>
      </top>
      <bottom/>
      <diagonal/>
    </border>
    <border>
      <left style="thin">
        <color indexed="64"/>
      </left>
      <right style="hair">
        <color indexed="64"/>
      </right>
      <top style="thin">
        <color indexed="64"/>
      </top>
      <bottom/>
      <diagonal/>
    </border>
    <border>
      <left style="thin">
        <color indexed="64"/>
      </left>
      <right style="hair">
        <color indexed="64"/>
      </right>
      <top/>
      <bottom style="thin">
        <color indexed="64"/>
      </bottom>
      <diagonal/>
    </border>
    <border>
      <left/>
      <right/>
      <top style="hair">
        <color indexed="64"/>
      </top>
      <bottom style="thin">
        <color indexed="64"/>
      </bottom>
      <diagonal/>
    </border>
    <border>
      <left style="medium">
        <color indexed="64"/>
      </left>
      <right/>
      <top/>
      <bottom style="medium">
        <color indexed="64"/>
      </bottom>
      <diagonal/>
    </border>
    <border>
      <left style="thin">
        <color indexed="64"/>
      </left>
      <right style="hair">
        <color indexed="64"/>
      </right>
      <top/>
      <bottom style="medium">
        <color indexed="64"/>
      </bottom>
      <diagonal/>
    </border>
    <border>
      <left/>
      <right/>
      <top style="hair">
        <color indexed="64"/>
      </top>
      <bottom style="medium">
        <color indexed="64"/>
      </bottom>
      <diagonal/>
    </border>
    <border>
      <left/>
      <right style="medium">
        <color indexed="64"/>
      </right>
      <top/>
      <bottom style="medium">
        <color indexed="64"/>
      </bottom>
      <diagonal/>
    </border>
    <border>
      <left/>
      <right style="medium">
        <color indexed="64"/>
      </right>
      <top style="double">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indexed="64"/>
      </bottom>
      <diagonal/>
    </border>
    <border>
      <left style="medium">
        <color indexed="64"/>
      </left>
      <right style="thin">
        <color indexed="64"/>
      </right>
      <top/>
      <bottom/>
      <diagonal/>
    </border>
    <border>
      <left/>
      <right style="thin">
        <color indexed="64"/>
      </right>
      <top/>
      <bottom style="thin">
        <color indexed="64"/>
      </bottom>
      <diagonal/>
    </border>
    <border>
      <left style="hair">
        <color indexed="64"/>
      </left>
      <right/>
      <top style="thin">
        <color indexed="64"/>
      </top>
      <bottom/>
      <diagonal/>
    </border>
    <border>
      <left style="hair">
        <color indexed="64"/>
      </left>
      <right/>
      <top/>
      <bottom style="thin">
        <color indexed="64"/>
      </bottom>
      <diagonal/>
    </border>
    <border>
      <left style="medium">
        <color indexed="64"/>
      </left>
      <right style="thin">
        <color indexed="64"/>
      </right>
      <top style="medium">
        <color indexed="64"/>
      </top>
      <bottom/>
      <diagonal/>
    </border>
    <border>
      <left style="thin">
        <color indexed="64"/>
      </left>
      <right style="hair">
        <color auto="1"/>
      </right>
      <top style="medium">
        <color indexed="64"/>
      </top>
      <bottom style="thin">
        <color auto="1"/>
      </bottom>
      <diagonal/>
    </border>
    <border>
      <left style="hair">
        <color auto="1"/>
      </left>
      <right style="thin">
        <color auto="1"/>
      </right>
      <top style="medium">
        <color indexed="64"/>
      </top>
      <bottom style="thin">
        <color auto="1"/>
      </bottom>
      <diagonal/>
    </border>
    <border>
      <left/>
      <right style="hair">
        <color auto="1"/>
      </right>
      <top style="medium">
        <color indexed="64"/>
      </top>
      <bottom style="thin">
        <color auto="1"/>
      </bottom>
      <diagonal/>
    </border>
    <border>
      <left style="hair">
        <color auto="1"/>
      </left>
      <right style="hair">
        <color auto="1"/>
      </right>
      <top style="medium">
        <color indexed="64"/>
      </top>
      <bottom style="thin">
        <color auto="1"/>
      </bottom>
      <diagonal/>
    </border>
    <border>
      <left style="hair">
        <color auto="1"/>
      </left>
      <right style="medium">
        <color indexed="64"/>
      </right>
      <top style="medium">
        <color indexed="64"/>
      </top>
      <bottom style="thin">
        <color auto="1"/>
      </bottom>
      <diagonal/>
    </border>
    <border>
      <left style="hair">
        <color auto="1"/>
      </left>
      <right style="medium">
        <color indexed="64"/>
      </right>
      <top style="thin">
        <color auto="1"/>
      </top>
      <bottom style="thin">
        <color auto="1"/>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hair">
        <color indexed="64"/>
      </left>
      <right/>
      <top/>
      <bottom style="medium">
        <color indexed="64"/>
      </bottom>
      <diagonal/>
    </border>
  </borders>
  <cellStyleXfs count="6">
    <xf numFmtId="0" fontId="0" fillId="0" borderId="0"/>
    <xf numFmtId="0" fontId="5" fillId="0" borderId="0">
      <alignment vertical="center"/>
    </xf>
    <xf numFmtId="0" fontId="9" fillId="0" borderId="0">
      <alignment vertical="center"/>
    </xf>
    <xf numFmtId="0" fontId="2" fillId="0" borderId="0">
      <alignment vertical="center"/>
    </xf>
    <xf numFmtId="0" fontId="24" fillId="5" borderId="21" applyBorder="0">
      <alignment horizontal="center" vertical="center" wrapText="1"/>
    </xf>
    <xf numFmtId="0" fontId="1" fillId="0" borderId="0">
      <alignment vertical="center"/>
    </xf>
  </cellStyleXfs>
  <cellXfs count="401">
    <xf numFmtId="0" fontId="0" fillId="0" borderId="0" xfId="0"/>
    <xf numFmtId="0" fontId="0" fillId="0" borderId="0" xfId="0" applyAlignment="1">
      <alignment horizontal="center"/>
    </xf>
    <xf numFmtId="0" fontId="4" fillId="0" borderId="0" xfId="0" applyFont="1"/>
    <xf numFmtId="0" fontId="0" fillId="0" borderId="1" xfId="0" applyBorder="1" applyAlignment="1">
      <alignment horizontal="center" vertical="center"/>
    </xf>
    <xf numFmtId="0" fontId="0" fillId="2" borderId="1" xfId="0" applyFill="1" applyBorder="1" applyAlignment="1">
      <alignment horizontal="center"/>
    </xf>
    <xf numFmtId="0" fontId="0" fillId="0" borderId="1" xfId="0" applyBorder="1"/>
    <xf numFmtId="0" fontId="4" fillId="0" borderId="1" xfId="0" applyFont="1" applyBorder="1"/>
    <xf numFmtId="0" fontId="5" fillId="0" borderId="0" xfId="1" applyAlignment="1">
      <alignment horizontal="left" vertical="center"/>
    </xf>
    <xf numFmtId="0" fontId="5" fillId="0" borderId="0" xfId="1" applyAlignment="1">
      <alignment horizontal="center" vertical="center"/>
    </xf>
    <xf numFmtId="0" fontId="5" fillId="0" borderId="0" xfId="1" applyAlignment="1">
      <alignment horizontal="center" vertical="center" wrapText="1"/>
    </xf>
    <xf numFmtId="0" fontId="5" fillId="0" borderId="0" xfId="1" applyAlignment="1">
      <alignment horizontal="left" vertical="center" wrapText="1"/>
    </xf>
    <xf numFmtId="0" fontId="9" fillId="0" borderId="0" xfId="2">
      <alignment vertical="center"/>
    </xf>
    <xf numFmtId="0" fontId="11" fillId="0" borderId="0" xfId="2" applyFont="1" applyAlignment="1">
      <alignment horizontal="left" vertical="center"/>
    </xf>
    <xf numFmtId="0" fontId="12" fillId="0" borderId="0" xfId="2" applyFont="1">
      <alignment vertical="center"/>
    </xf>
    <xf numFmtId="0" fontId="13" fillId="0" borderId="0" xfId="2" applyFont="1" applyAlignment="1">
      <alignment horizontal="left" vertical="center"/>
    </xf>
    <xf numFmtId="0" fontId="9" fillId="0" borderId="0" xfId="2" applyAlignment="1">
      <alignment horizontal="center" vertical="center"/>
    </xf>
    <xf numFmtId="0" fontId="13" fillId="0" borderId="5" xfId="2" applyFont="1" applyBorder="1">
      <alignment vertical="center"/>
    </xf>
    <xf numFmtId="0" fontId="9" fillId="0" borderId="5" xfId="2" applyBorder="1">
      <alignment vertical="center"/>
    </xf>
    <xf numFmtId="0" fontId="12" fillId="0" borderId="5" xfId="2" applyFont="1" applyBorder="1">
      <alignment vertical="center"/>
    </xf>
    <xf numFmtId="49" fontId="9" fillId="0" borderId="0" xfId="2" applyNumberFormat="1">
      <alignment vertical="center"/>
    </xf>
    <xf numFmtId="0" fontId="16" fillId="0" borderId="15" xfId="2" applyFont="1" applyBorder="1" applyAlignment="1">
      <alignment horizontal="center" vertical="center"/>
    </xf>
    <xf numFmtId="0" fontId="16" fillId="0" borderId="16" xfId="2" applyFont="1" applyBorder="1" applyAlignment="1">
      <alignment horizontal="center" vertical="center"/>
    </xf>
    <xf numFmtId="49" fontId="16" fillId="0" borderId="16" xfId="2" applyNumberFormat="1" applyFont="1" applyBorder="1" applyAlignment="1">
      <alignment horizontal="center" vertical="center" wrapText="1"/>
    </xf>
    <xf numFmtId="49" fontId="16" fillId="0" borderId="16" xfId="2" applyNumberFormat="1" applyFont="1" applyBorder="1" applyAlignment="1">
      <alignment horizontal="center" vertical="center" wrapText="1" shrinkToFit="1"/>
    </xf>
    <xf numFmtId="0" fontId="9" fillId="0" borderId="17" xfId="2" applyBorder="1" applyAlignment="1">
      <alignment horizontal="center" vertical="center"/>
    </xf>
    <xf numFmtId="49" fontId="9" fillId="0" borderId="1" xfId="2" applyNumberFormat="1" applyBorder="1" applyAlignment="1">
      <alignment horizontal="center" vertical="center" shrinkToFit="1"/>
    </xf>
    <xf numFmtId="0" fontId="9" fillId="0" borderId="1" xfId="2" applyBorder="1" applyAlignment="1">
      <alignment horizontal="center" vertical="center" wrapText="1"/>
    </xf>
    <xf numFmtId="49" fontId="9" fillId="0" borderId="1" xfId="2" applyNumberFormat="1" applyBorder="1" applyAlignment="1">
      <alignment horizontal="center" vertical="center"/>
    </xf>
    <xf numFmtId="0" fontId="9" fillId="0" borderId="18" xfId="2" applyBorder="1" applyAlignment="1">
      <alignment horizontal="center" vertical="center"/>
    </xf>
    <xf numFmtId="49" fontId="9" fillId="0" borderId="19" xfId="2" applyNumberFormat="1" applyBorder="1" applyAlignment="1">
      <alignment horizontal="center" vertical="center" shrinkToFit="1"/>
    </xf>
    <xf numFmtId="0" fontId="9" fillId="0" borderId="19" xfId="2" applyBorder="1" applyAlignment="1">
      <alignment horizontal="center" vertical="center" wrapText="1"/>
    </xf>
    <xf numFmtId="49" fontId="9" fillId="0" borderId="19" xfId="2" applyNumberFormat="1" applyBorder="1" applyAlignment="1">
      <alignment horizontal="center" vertical="center"/>
    </xf>
    <xf numFmtId="176" fontId="9" fillId="0" borderId="1" xfId="2" applyNumberFormat="1" applyBorder="1" applyAlignment="1">
      <alignment horizontal="center" vertical="center" wrapText="1"/>
    </xf>
    <xf numFmtId="176" fontId="0" fillId="0" borderId="0" xfId="0" applyNumberFormat="1"/>
    <xf numFmtId="176" fontId="9" fillId="0" borderId="0" xfId="2" applyNumberFormat="1">
      <alignment vertical="center"/>
    </xf>
    <xf numFmtId="176" fontId="13" fillId="0" borderId="5" xfId="2" applyNumberFormat="1" applyFont="1" applyBorder="1">
      <alignment vertical="center"/>
    </xf>
    <xf numFmtId="176" fontId="16" fillId="0" borderId="16" xfId="2" applyNumberFormat="1" applyFont="1" applyBorder="1" applyAlignment="1">
      <alignment horizontal="center" vertical="center"/>
    </xf>
    <xf numFmtId="176" fontId="9" fillId="0" borderId="19" xfId="2" applyNumberFormat="1" applyBorder="1" applyAlignment="1">
      <alignment horizontal="center" vertical="center" wrapText="1"/>
    </xf>
    <xf numFmtId="0" fontId="5" fillId="0" borderId="0" xfId="1">
      <alignment vertical="center"/>
    </xf>
    <xf numFmtId="0" fontId="18" fillId="0" borderId="0" xfId="0" applyFont="1" applyAlignment="1">
      <alignment horizontal="center"/>
    </xf>
    <xf numFmtId="0" fontId="20" fillId="0" borderId="0" xfId="0" applyFont="1"/>
    <xf numFmtId="176" fontId="0" fillId="3" borderId="1" xfId="0" applyNumberFormat="1" applyFill="1" applyBorder="1"/>
    <xf numFmtId="56" fontId="0" fillId="3" borderId="1" xfId="0" applyNumberFormat="1" applyFill="1" applyBorder="1"/>
    <xf numFmtId="0" fontId="0" fillId="3" borderId="1" xfId="0" applyFill="1" applyBorder="1"/>
    <xf numFmtId="0" fontId="22" fillId="0" borderId="0" xfId="0" applyFont="1" applyAlignment="1">
      <alignment horizontal="center" vertical="center"/>
    </xf>
    <xf numFmtId="0" fontId="24" fillId="0" borderId="1" xfId="0" applyFont="1" applyBorder="1" applyAlignment="1">
      <alignment horizontal="center" vertical="center" wrapText="1"/>
    </xf>
    <xf numFmtId="0" fontId="24" fillId="0" borderId="0" xfId="0" applyFont="1" applyAlignment="1">
      <alignment vertical="center" wrapText="1"/>
    </xf>
    <xf numFmtId="0" fontId="25" fillId="0" borderId="0" xfId="0" applyFont="1" applyAlignment="1">
      <alignment vertical="center" wrapText="1"/>
    </xf>
    <xf numFmtId="0" fontId="26" fillId="0" borderId="0" xfId="0" applyFont="1" applyAlignment="1">
      <alignment vertical="center" wrapText="1"/>
    </xf>
    <xf numFmtId="0" fontId="24" fillId="0" borderId="0" xfId="0" applyFont="1" applyAlignment="1">
      <alignment horizontal="center" vertical="center" wrapText="1"/>
    </xf>
    <xf numFmtId="0" fontId="24" fillId="0" borderId="0" xfId="0" applyFont="1" applyAlignment="1">
      <alignment horizontal="left" vertical="center" wrapText="1"/>
    </xf>
    <xf numFmtId="0" fontId="24" fillId="0" borderId="0" xfId="0" applyFont="1" applyAlignment="1">
      <alignment horizontal="right" vertical="center" wrapText="1"/>
    </xf>
    <xf numFmtId="0" fontId="0" fillId="0" borderId="0" xfId="0" applyAlignment="1">
      <alignment horizontal="left"/>
    </xf>
    <xf numFmtId="0" fontId="0" fillId="0" borderId="0" xfId="0" applyAlignment="1">
      <alignment wrapText="1"/>
    </xf>
    <xf numFmtId="0" fontId="0" fillId="0" borderId="0" xfId="0" applyAlignment="1">
      <alignment vertical="center"/>
    </xf>
    <xf numFmtId="0" fontId="24" fillId="0" borderId="16" xfId="0" applyFont="1" applyBorder="1" applyAlignment="1">
      <alignment horizontal="center" vertical="center" wrapText="1"/>
    </xf>
    <xf numFmtId="0" fontId="4" fillId="0" borderId="17" xfId="0" applyFont="1" applyBorder="1" applyAlignment="1">
      <alignment horizontal="center" vertical="center" wrapText="1"/>
    </xf>
    <xf numFmtId="0" fontId="4" fillId="0" borderId="0" xfId="0" applyFont="1" applyAlignment="1">
      <alignment horizontal="left" vertical="center" wrapText="1" indent="2"/>
    </xf>
    <xf numFmtId="0" fontId="32" fillId="4" borderId="0" xfId="1" applyFont="1" applyFill="1" applyAlignment="1">
      <alignment horizontal="center" vertical="center" wrapText="1"/>
    </xf>
    <xf numFmtId="0" fontId="32" fillId="4" borderId="0" xfId="1" applyFont="1" applyFill="1" applyAlignment="1">
      <alignment horizontal="right" vertical="center" wrapText="1"/>
    </xf>
    <xf numFmtId="0" fontId="33" fillId="4" borderId="0" xfId="0" applyFont="1" applyFill="1" applyAlignment="1">
      <alignment vertical="center"/>
    </xf>
    <xf numFmtId="0" fontId="32" fillId="4" borderId="0" xfId="1" applyFont="1" applyFill="1" applyAlignment="1">
      <alignment vertical="center" wrapText="1"/>
    </xf>
    <xf numFmtId="0" fontId="4" fillId="0" borderId="45" xfId="0" applyFont="1" applyBorder="1" applyAlignment="1">
      <alignment horizontal="center" vertical="center" wrapText="1"/>
    </xf>
    <xf numFmtId="0" fontId="24" fillId="0" borderId="46" xfId="0" applyFont="1" applyBorder="1" applyAlignment="1">
      <alignment horizontal="center" vertical="center" wrapText="1"/>
    </xf>
    <xf numFmtId="0" fontId="24" fillId="0" borderId="47" xfId="0" applyFont="1" applyBorder="1" applyAlignment="1">
      <alignment horizontal="center" vertical="center" wrapText="1"/>
    </xf>
    <xf numFmtId="0" fontId="23" fillId="0" borderId="0" xfId="0" applyFont="1" applyAlignment="1">
      <alignment horizontal="right" vertical="center"/>
    </xf>
    <xf numFmtId="0" fontId="32" fillId="4" borderId="0" xfId="1" applyFont="1" applyFill="1" applyAlignment="1">
      <alignment horizontal="left" vertical="center" wrapText="1"/>
    </xf>
    <xf numFmtId="176" fontId="16" fillId="0" borderId="16" xfId="2" applyNumberFormat="1" applyFont="1" applyBorder="1" applyAlignment="1">
      <alignment horizontal="center" vertical="center" shrinkToFit="1"/>
    </xf>
    <xf numFmtId="176" fontId="41" fillId="0" borderId="16" xfId="2" applyNumberFormat="1" applyFont="1" applyBorder="1" applyAlignment="1">
      <alignment horizontal="center" vertical="center" wrapText="1" shrinkToFit="1"/>
    </xf>
    <xf numFmtId="49" fontId="41" fillId="0" borderId="16" xfId="2" applyNumberFormat="1" applyFont="1" applyBorder="1" applyAlignment="1">
      <alignment horizontal="center" vertical="center" wrapText="1"/>
    </xf>
    <xf numFmtId="0" fontId="19" fillId="0" borderId="42" xfId="0" applyFont="1" applyBorder="1" applyAlignment="1">
      <alignment horizontal="center" vertical="center"/>
    </xf>
    <xf numFmtId="0" fontId="19" fillId="0" borderId="1" xfId="0" applyFont="1" applyBorder="1" applyAlignment="1">
      <alignment horizontal="center" vertical="center"/>
    </xf>
    <xf numFmtId="0" fontId="19" fillId="0" borderId="1" xfId="0" applyFont="1" applyBorder="1" applyAlignment="1">
      <alignment horizontal="center" vertical="center" wrapText="1"/>
    </xf>
    <xf numFmtId="0" fontId="27" fillId="0" borderId="0" xfId="0" applyFont="1" applyAlignment="1">
      <alignment vertical="center" wrapText="1"/>
    </xf>
    <xf numFmtId="0" fontId="0" fillId="4" borderId="42" xfId="0" applyFill="1" applyBorder="1"/>
    <xf numFmtId="0" fontId="0" fillId="4" borderId="0" xfId="0" applyFill="1"/>
    <xf numFmtId="0" fontId="4" fillId="4" borderId="44" xfId="0" applyFont="1" applyFill="1" applyBorder="1" applyAlignment="1">
      <alignment horizontal="center" vertical="center" wrapText="1"/>
    </xf>
    <xf numFmtId="0" fontId="4" fillId="4" borderId="55" xfId="0" applyFont="1" applyFill="1" applyBorder="1" applyAlignment="1">
      <alignment horizontal="center" vertical="center" wrapText="1"/>
    </xf>
    <xf numFmtId="0" fontId="4" fillId="4" borderId="62"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30" fillId="4" borderId="41" xfId="0" applyFont="1" applyFill="1" applyBorder="1" applyAlignment="1">
      <alignment horizontal="right" vertical="center" wrapText="1"/>
    </xf>
    <xf numFmtId="0" fontId="30" fillId="4" borderId="41" xfId="0" applyFont="1" applyFill="1" applyBorder="1" applyAlignment="1">
      <alignment vertical="center" wrapText="1"/>
    </xf>
    <xf numFmtId="0" fontId="4" fillId="0" borderId="0" xfId="0" applyFont="1" applyAlignment="1">
      <alignment vertical="center" wrapText="1"/>
    </xf>
    <xf numFmtId="0" fontId="44" fillId="0" borderId="0" xfId="0" applyFont="1" applyAlignment="1">
      <alignment vertical="center"/>
    </xf>
    <xf numFmtId="0" fontId="29" fillId="0" borderId="4" xfId="0" applyFont="1" applyBorder="1" applyAlignment="1">
      <alignment horizontal="center" vertical="center" wrapText="1"/>
    </xf>
    <xf numFmtId="0" fontId="5" fillId="4" borderId="0" xfId="1" applyFill="1" applyAlignment="1">
      <alignment horizontal="left" vertical="center" wrapText="1"/>
    </xf>
    <xf numFmtId="0" fontId="4" fillId="4" borderId="0" xfId="0" applyFont="1" applyFill="1" applyAlignment="1">
      <alignment vertical="center" wrapText="1"/>
    </xf>
    <xf numFmtId="0" fontId="28" fillId="4" borderId="0" xfId="0" applyFont="1" applyFill="1" applyAlignment="1">
      <alignment vertical="center" wrapText="1"/>
    </xf>
    <xf numFmtId="0" fontId="26" fillId="4" borderId="0" xfId="0" applyFont="1" applyFill="1" applyAlignment="1">
      <alignment vertical="center" wrapText="1"/>
    </xf>
    <xf numFmtId="0" fontId="25" fillId="4" borderId="0" xfId="0" applyFont="1" applyFill="1" applyAlignment="1">
      <alignment vertical="center" wrapText="1"/>
    </xf>
    <xf numFmtId="0" fontId="19" fillId="4" borderId="0" xfId="0" applyFont="1" applyFill="1" applyAlignment="1">
      <alignment horizontal="center" vertical="center"/>
    </xf>
    <xf numFmtId="0" fontId="19" fillId="4" borderId="0" xfId="0" applyFont="1" applyFill="1" applyAlignment="1">
      <alignment vertical="center"/>
    </xf>
    <xf numFmtId="0" fontId="19" fillId="4" borderId="0" xfId="0" applyFont="1" applyFill="1" applyAlignment="1">
      <alignment horizontal="left" vertical="center"/>
    </xf>
    <xf numFmtId="0" fontId="33" fillId="4" borderId="0" xfId="0" applyFont="1" applyFill="1" applyAlignment="1">
      <alignment horizontal="right" vertical="center"/>
    </xf>
    <xf numFmtId="0" fontId="5" fillId="4" borderId="0" xfId="1" applyFill="1" applyAlignment="1">
      <alignment vertical="center" wrapText="1"/>
    </xf>
    <xf numFmtId="0" fontId="47" fillId="0" borderId="0" xfId="0" applyFont="1" applyAlignment="1">
      <alignment vertical="center"/>
    </xf>
    <xf numFmtId="0" fontId="48" fillId="0" borderId="1" xfId="1" applyFont="1" applyBorder="1" applyAlignment="1">
      <alignment horizontal="center" vertical="center"/>
    </xf>
    <xf numFmtId="0" fontId="39" fillId="0" borderId="0" xfId="0" applyFont="1" applyAlignment="1">
      <alignment horizontal="center" vertical="center"/>
    </xf>
    <xf numFmtId="0" fontId="44" fillId="0" borderId="22" xfId="0" applyFont="1" applyBorder="1" applyAlignment="1">
      <alignment vertical="center"/>
    </xf>
    <xf numFmtId="0" fontId="29" fillId="0" borderId="0" xfId="0" applyFont="1" applyAlignment="1">
      <alignment vertical="center"/>
    </xf>
    <xf numFmtId="0" fontId="44" fillId="6" borderId="1" xfId="0" applyFont="1" applyFill="1" applyBorder="1" applyAlignment="1">
      <alignment vertical="center"/>
    </xf>
    <xf numFmtId="0" fontId="44" fillId="0" borderId="1" xfId="0" applyFont="1" applyBorder="1" applyAlignment="1">
      <alignment vertical="center"/>
    </xf>
    <xf numFmtId="0" fontId="44" fillId="0" borderId="1" xfId="0" applyFont="1" applyBorder="1" applyAlignment="1">
      <alignment horizontal="center" vertical="center"/>
    </xf>
    <xf numFmtId="0" fontId="29" fillId="0" borderId="1" xfId="0" applyFont="1" applyBorder="1" applyAlignment="1">
      <alignment vertical="center"/>
    </xf>
    <xf numFmtId="0" fontId="44" fillId="0" borderId="0" xfId="0" applyFont="1"/>
    <xf numFmtId="0" fontId="29" fillId="0" borderId="0" xfId="0" applyFont="1"/>
    <xf numFmtId="0" fontId="13" fillId="6" borderId="0" xfId="2" applyFont="1" applyFill="1" applyAlignment="1">
      <alignment horizontal="center" vertical="center"/>
    </xf>
    <xf numFmtId="0" fontId="4" fillId="0" borderId="4" xfId="0" applyFont="1" applyBorder="1" applyAlignment="1">
      <alignment horizontal="right" vertical="center" wrapText="1"/>
    </xf>
    <xf numFmtId="0" fontId="4" fillId="0" borderId="4" xfId="0" applyFont="1" applyBorder="1" applyAlignment="1">
      <alignment vertical="center" wrapText="1"/>
    </xf>
    <xf numFmtId="0" fontId="4" fillId="0" borderId="69" xfId="0" applyFont="1" applyBorder="1" applyAlignment="1">
      <alignment horizontal="center" vertical="center" wrapText="1"/>
    </xf>
    <xf numFmtId="0" fontId="4" fillId="4" borderId="59" xfId="0" applyFont="1" applyFill="1" applyBorder="1" applyAlignment="1">
      <alignment horizontal="right" vertical="center" wrapText="1"/>
    </xf>
    <xf numFmtId="0" fontId="4" fillId="0" borderId="59" xfId="0" applyFont="1" applyBorder="1" applyAlignment="1">
      <alignment horizontal="left" vertical="center" wrapText="1"/>
    </xf>
    <xf numFmtId="0" fontId="4" fillId="4" borderId="79" xfId="0" applyFont="1" applyFill="1" applyBorder="1" applyAlignment="1">
      <alignment horizontal="right" vertical="center" wrapText="1"/>
    </xf>
    <xf numFmtId="0" fontId="4" fillId="0" borderId="79" xfId="0" applyFont="1" applyBorder="1" applyAlignment="1">
      <alignment horizontal="left" vertical="center" wrapText="1"/>
    </xf>
    <xf numFmtId="0" fontId="4" fillId="4" borderId="82" xfId="0" applyFont="1" applyFill="1" applyBorder="1" applyAlignment="1">
      <alignment horizontal="right" vertical="center" wrapText="1"/>
    </xf>
    <xf numFmtId="0" fontId="4" fillId="0" borderId="82" xfId="0" applyFont="1" applyBorder="1" applyAlignment="1">
      <alignment horizontal="left" vertical="center" wrapText="1"/>
    </xf>
    <xf numFmtId="0" fontId="4" fillId="4" borderId="53" xfId="0" applyFont="1" applyFill="1" applyBorder="1" applyAlignment="1">
      <alignment horizontal="center" vertical="center" wrapText="1"/>
    </xf>
    <xf numFmtId="0" fontId="4" fillId="4" borderId="54" xfId="0" applyFont="1" applyFill="1" applyBorder="1" applyAlignment="1">
      <alignment horizontal="center" vertical="center" wrapText="1"/>
    </xf>
    <xf numFmtId="0" fontId="9" fillId="0" borderId="0" xfId="2" applyAlignment="1">
      <alignment horizontal="right" vertical="center"/>
    </xf>
    <xf numFmtId="0" fontId="4" fillId="4" borderId="56" xfId="0" applyFont="1" applyFill="1" applyBorder="1" applyAlignment="1">
      <alignment horizontal="center" vertical="center" wrapText="1"/>
    </xf>
    <xf numFmtId="0" fontId="25" fillId="4" borderId="59" xfId="0" applyFont="1" applyFill="1" applyBorder="1" applyAlignment="1">
      <alignment horizontal="right" vertical="center" wrapText="1"/>
    </xf>
    <xf numFmtId="0" fontId="25" fillId="0" borderId="2" xfId="0" applyFont="1" applyBorder="1" applyAlignment="1">
      <alignment horizontal="right" vertical="center" wrapText="1"/>
    </xf>
    <xf numFmtId="0" fontId="25" fillId="0" borderId="2" xfId="0" applyFont="1" applyBorder="1" applyAlignment="1">
      <alignment horizontal="left" wrapText="1"/>
    </xf>
    <xf numFmtId="0" fontId="4" fillId="0" borderId="59" xfId="0" applyFont="1" applyBorder="1" applyAlignment="1">
      <alignment horizontal="left" wrapText="1"/>
    </xf>
    <xf numFmtId="0" fontId="25" fillId="0" borderId="59" xfId="0" applyFont="1" applyBorder="1" applyAlignment="1">
      <alignment horizontal="left" wrapText="1"/>
    </xf>
    <xf numFmtId="0" fontId="4" fillId="4" borderId="59" xfId="0" applyFont="1" applyFill="1" applyBorder="1" applyAlignment="1">
      <alignment horizontal="right" wrapText="1"/>
    </xf>
    <xf numFmtId="0" fontId="4" fillId="4" borderId="2" xfId="0" applyFont="1" applyFill="1" applyBorder="1" applyAlignment="1">
      <alignment horizontal="right" wrapText="1"/>
    </xf>
    <xf numFmtId="0" fontId="4" fillId="0" borderId="2" xfId="0" applyFont="1" applyBorder="1" applyAlignment="1">
      <alignment wrapText="1"/>
    </xf>
    <xf numFmtId="0" fontId="4" fillId="4" borderId="79" xfId="0" applyFont="1" applyFill="1" applyBorder="1" applyAlignment="1">
      <alignment horizontal="right" wrapText="1"/>
    </xf>
    <xf numFmtId="0" fontId="4" fillId="0" borderId="3" xfId="0" applyFont="1" applyBorder="1" applyAlignment="1">
      <alignment horizontal="left" wrapText="1"/>
    </xf>
    <xf numFmtId="0" fontId="4" fillId="0" borderId="59" xfId="0" applyFont="1" applyBorder="1" applyAlignment="1">
      <alignment horizontal="right" wrapText="1"/>
    </xf>
    <xf numFmtId="0" fontId="4" fillId="0" borderId="59" xfId="0" applyFont="1" applyBorder="1" applyAlignment="1">
      <alignment wrapText="1"/>
    </xf>
    <xf numFmtId="0" fontId="4" fillId="4" borderId="3" xfId="0" applyFont="1" applyFill="1" applyBorder="1" applyAlignment="1">
      <alignment horizontal="right" wrapText="1"/>
    </xf>
    <xf numFmtId="0" fontId="4" fillId="0" borderId="3" xfId="0" applyFont="1" applyBorder="1" applyAlignment="1">
      <alignment wrapText="1"/>
    </xf>
    <xf numFmtId="0" fontId="25" fillId="4" borderId="85" xfId="0" applyFont="1" applyFill="1" applyBorder="1" applyAlignment="1">
      <alignment horizontal="left" vertical="center" wrapText="1"/>
    </xf>
    <xf numFmtId="0" fontId="4" fillId="4" borderId="86" xfId="0" applyFont="1" applyFill="1" applyBorder="1" applyAlignment="1">
      <alignment horizontal="center" vertical="center" wrapText="1"/>
    </xf>
    <xf numFmtId="56" fontId="44" fillId="6" borderId="1" xfId="0" applyNumberFormat="1" applyFont="1" applyFill="1" applyBorder="1" applyAlignment="1">
      <alignment vertical="center"/>
    </xf>
    <xf numFmtId="0" fontId="17" fillId="0" borderId="7" xfId="5" applyFont="1" applyBorder="1">
      <alignment vertical="center"/>
    </xf>
    <xf numFmtId="49" fontId="17" fillId="0" borderId="8" xfId="5" applyNumberFormat="1" applyFont="1" applyBorder="1" applyAlignment="1">
      <alignment horizontal="left" vertical="center" readingOrder="1"/>
    </xf>
    <xf numFmtId="176" fontId="17" fillId="0" borderId="8" xfId="5" applyNumberFormat="1" applyFont="1" applyBorder="1" applyAlignment="1">
      <alignment horizontal="left" vertical="center" readingOrder="1"/>
    </xf>
    <xf numFmtId="0" fontId="17" fillId="0" borderId="9" xfId="5" applyFont="1" applyBorder="1" applyAlignment="1">
      <alignment horizontal="left" vertical="center" readingOrder="1"/>
    </xf>
    <xf numFmtId="0" fontId="17" fillId="0" borderId="0" xfId="5" applyFont="1" applyAlignment="1">
      <alignment horizontal="left" vertical="center" readingOrder="1"/>
    </xf>
    <xf numFmtId="0" fontId="17" fillId="0" borderId="0" xfId="5" applyFont="1">
      <alignment vertical="center"/>
    </xf>
    <xf numFmtId="0" fontId="17" fillId="0" borderId="0" xfId="5" applyFont="1" applyAlignment="1">
      <alignment horizontal="center" vertical="center"/>
    </xf>
    <xf numFmtId="0" fontId="15" fillId="0" borderId="10" xfId="5" applyFont="1" applyBorder="1" applyAlignment="1">
      <alignment vertical="center" readingOrder="1"/>
    </xf>
    <xf numFmtId="0" fontId="15" fillId="0" borderId="0" xfId="5" applyFont="1" applyAlignment="1">
      <alignment vertical="center" readingOrder="1"/>
    </xf>
    <xf numFmtId="176" fontId="15" fillId="0" borderId="0" xfId="5" applyNumberFormat="1" applyFont="1" applyAlignment="1">
      <alignment vertical="center" readingOrder="1"/>
    </xf>
    <xf numFmtId="0" fontId="15" fillId="0" borderId="11" xfId="5" applyFont="1" applyBorder="1" applyAlignment="1">
      <alignment vertical="center" readingOrder="1"/>
    </xf>
    <xf numFmtId="0" fontId="15" fillId="0" borderId="0" xfId="5" applyFont="1" applyAlignment="1">
      <alignment vertical="center" wrapText="1" readingOrder="1"/>
    </xf>
    <xf numFmtId="0" fontId="17" fillId="0" borderId="10" xfId="5" applyFont="1" applyBorder="1" applyAlignment="1">
      <alignment vertical="center" readingOrder="1"/>
    </xf>
    <xf numFmtId="0" fontId="17" fillId="0" borderId="0" xfId="5" applyFont="1" applyAlignment="1">
      <alignment vertical="center" readingOrder="1"/>
    </xf>
    <xf numFmtId="176" fontId="17" fillId="0" borderId="0" xfId="5" applyNumberFormat="1" applyFont="1" applyAlignment="1">
      <alignment vertical="center" readingOrder="1"/>
    </xf>
    <xf numFmtId="0" fontId="17" fillId="0" borderId="11" xfId="5" applyFont="1" applyBorder="1" applyAlignment="1">
      <alignment vertical="center" readingOrder="1"/>
    </xf>
    <xf numFmtId="0" fontId="17" fillId="0" borderId="0" xfId="5" applyFont="1" applyAlignment="1">
      <alignment vertical="center" wrapText="1" readingOrder="1"/>
    </xf>
    <xf numFmtId="0" fontId="1" fillId="0" borderId="0" xfId="5" applyAlignment="1">
      <alignment horizontal="center" vertical="center"/>
    </xf>
    <xf numFmtId="0" fontId="1" fillId="0" borderId="12" xfId="5" applyBorder="1" applyAlignment="1">
      <alignment vertical="center" readingOrder="1"/>
    </xf>
    <xf numFmtId="0" fontId="1" fillId="0" borderId="13" xfId="5" applyBorder="1" applyAlignment="1">
      <alignment vertical="center" readingOrder="1"/>
    </xf>
    <xf numFmtId="176" fontId="1" fillId="0" borderId="13" xfId="5" applyNumberFormat="1" applyBorder="1" applyAlignment="1">
      <alignment vertical="center" readingOrder="1"/>
    </xf>
    <xf numFmtId="0" fontId="1" fillId="0" borderId="14" xfId="5" applyBorder="1" applyAlignment="1">
      <alignment vertical="center" readingOrder="1"/>
    </xf>
    <xf numFmtId="0" fontId="1" fillId="0" borderId="0" xfId="5" applyAlignment="1">
      <alignment vertical="center" readingOrder="1"/>
    </xf>
    <xf numFmtId="0" fontId="1" fillId="0" borderId="0" xfId="5">
      <alignment vertical="center"/>
    </xf>
    <xf numFmtId="0" fontId="29" fillId="0" borderId="74" xfId="0" applyFont="1" applyBorder="1" applyAlignment="1">
      <alignment horizontal="center" vertical="center"/>
    </xf>
    <xf numFmtId="0" fontId="4" fillId="0" borderId="74" xfId="0" applyFont="1" applyBorder="1" applyAlignment="1">
      <alignment horizontal="center" vertical="center"/>
    </xf>
    <xf numFmtId="0" fontId="47" fillId="0" borderId="0" xfId="0" applyFont="1" applyAlignment="1">
      <alignment horizontal="center" vertical="center"/>
    </xf>
    <xf numFmtId="0" fontId="30" fillId="4" borderId="68" xfId="0" applyFont="1" applyFill="1" applyBorder="1" applyAlignment="1">
      <alignment horizontal="center" vertical="center" wrapText="1"/>
    </xf>
    <xf numFmtId="0" fontId="30" fillId="4" borderId="68" xfId="0" applyFont="1" applyFill="1" applyBorder="1" applyAlignment="1">
      <alignment vertical="center" wrapText="1"/>
    </xf>
    <xf numFmtId="0" fontId="30" fillId="4" borderId="63" xfId="0" applyFont="1" applyFill="1" applyBorder="1" applyAlignment="1">
      <alignment horizontal="center" vertical="center" wrapText="1"/>
    </xf>
    <xf numFmtId="0" fontId="38" fillId="4" borderId="63" xfId="0" applyFont="1" applyFill="1" applyBorder="1" applyAlignment="1">
      <alignment horizontal="center" vertical="center" wrapText="1"/>
    </xf>
    <xf numFmtId="0" fontId="30" fillId="4" borderId="63" xfId="0" applyFont="1" applyFill="1" applyBorder="1" applyAlignment="1">
      <alignment vertical="center" wrapText="1"/>
    </xf>
    <xf numFmtId="0" fontId="30" fillId="0" borderId="57" xfId="0" applyFont="1" applyBorder="1" applyAlignment="1">
      <alignment horizontal="center" vertical="center" wrapText="1"/>
    </xf>
    <xf numFmtId="0" fontId="30" fillId="0" borderId="73" xfId="0" applyFont="1" applyBorder="1" applyAlignment="1">
      <alignment vertical="center" wrapText="1"/>
    </xf>
    <xf numFmtId="0" fontId="55" fillId="4" borderId="0" xfId="0" applyFont="1" applyFill="1" applyAlignment="1">
      <alignment vertical="center"/>
    </xf>
    <xf numFmtId="0" fontId="33" fillId="4" borderId="0" xfId="0" applyFont="1" applyFill="1" applyAlignment="1">
      <alignment horizontal="left"/>
    </xf>
    <xf numFmtId="0" fontId="33" fillId="0" borderId="0" xfId="0" applyFont="1" applyAlignment="1">
      <alignment vertical="center"/>
    </xf>
    <xf numFmtId="0" fontId="19" fillId="0" borderId="0" xfId="0" applyFont="1" applyAlignment="1">
      <alignment vertical="center"/>
    </xf>
    <xf numFmtId="0" fontId="5" fillId="4" borderId="0" xfId="1" applyFill="1" applyAlignment="1">
      <alignment horizontal="center" vertical="center" wrapText="1"/>
    </xf>
    <xf numFmtId="0" fontId="19" fillId="4" borderId="0" xfId="0" applyFont="1" applyFill="1"/>
    <xf numFmtId="0" fontId="24" fillId="0" borderId="20" xfId="0" applyFont="1" applyBorder="1" applyAlignment="1">
      <alignment vertical="center" wrapText="1"/>
    </xf>
    <xf numFmtId="0" fontId="4" fillId="0" borderId="15" xfId="0" applyFont="1" applyBorder="1" applyAlignment="1">
      <alignment horizontal="center" vertical="center" wrapText="1"/>
    </xf>
    <xf numFmtId="0" fontId="4" fillId="0" borderId="4" xfId="0" applyFont="1" applyBorder="1" applyAlignment="1">
      <alignment horizontal="center" vertical="center" wrapText="1"/>
    </xf>
    <xf numFmtId="0" fontId="27" fillId="4" borderId="26" xfId="0" applyFont="1" applyFill="1" applyBorder="1" applyAlignment="1">
      <alignment vertical="center" wrapText="1"/>
    </xf>
    <xf numFmtId="0" fontId="0" fillId="4" borderId="26" xfId="0" applyFill="1" applyBorder="1" applyAlignment="1">
      <alignment vertical="center"/>
    </xf>
    <xf numFmtId="0" fontId="19" fillId="4" borderId="21" xfId="0" applyFont="1" applyFill="1" applyBorder="1" applyAlignment="1">
      <alignment horizontal="center" vertical="center" wrapText="1"/>
    </xf>
    <xf numFmtId="0" fontId="29" fillId="0" borderId="0" xfId="0" applyFont="1" applyAlignment="1">
      <alignment vertical="center" wrapText="1"/>
    </xf>
    <xf numFmtId="0" fontId="29" fillId="0" borderId="0" xfId="0" applyFont="1" applyAlignment="1">
      <alignment horizontal="center" vertical="center" wrapText="1"/>
    </xf>
    <xf numFmtId="0" fontId="19" fillId="4" borderId="0" xfId="0" applyFont="1" applyFill="1" applyAlignment="1">
      <alignment horizontal="center" vertical="center" wrapText="1"/>
    </xf>
    <xf numFmtId="0" fontId="44" fillId="0" borderId="0" xfId="0" applyFont="1" applyAlignment="1">
      <alignment horizontal="right" vertical="center"/>
    </xf>
    <xf numFmtId="0" fontId="33" fillId="0" borderId="0" xfId="0" applyFont="1" applyAlignment="1">
      <alignment horizontal="right" vertical="center"/>
    </xf>
    <xf numFmtId="0" fontId="23" fillId="0" borderId="0" xfId="0" applyFont="1" applyAlignment="1">
      <alignment horizontal="center" vertical="center" textRotation="255"/>
    </xf>
    <xf numFmtId="0" fontId="29" fillId="0" borderId="0" xfId="0" applyFont="1" applyAlignment="1">
      <alignment horizontal="left" vertical="center" wrapText="1"/>
    </xf>
    <xf numFmtId="0" fontId="4" fillId="0" borderId="30" xfId="0" applyFont="1" applyBorder="1" applyAlignment="1">
      <alignment vertical="center" wrapText="1"/>
    </xf>
    <xf numFmtId="0" fontId="17" fillId="0" borderId="8" xfId="5" applyFont="1" applyBorder="1" applyAlignment="1">
      <alignment horizontal="left" vertical="center" readingOrder="1"/>
    </xf>
    <xf numFmtId="0" fontId="4" fillId="0" borderId="30" xfId="0" applyFont="1" applyBorder="1" applyAlignment="1">
      <alignment horizontal="center" vertical="center" wrapText="1"/>
    </xf>
    <xf numFmtId="0" fontId="23" fillId="6" borderId="52" xfId="0" applyFont="1" applyFill="1" applyBorder="1" applyAlignment="1">
      <alignment horizontal="right" vertical="center" wrapText="1"/>
    </xf>
    <xf numFmtId="0" fontId="23" fillId="6" borderId="53"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31" fillId="7" borderId="1" xfId="0" applyFont="1" applyFill="1" applyBorder="1" applyAlignment="1">
      <alignment horizontal="center" vertical="center" wrapText="1"/>
    </xf>
    <xf numFmtId="0" fontId="31" fillId="6" borderId="38" xfId="0" applyFont="1" applyFill="1" applyBorder="1" applyAlignment="1">
      <alignment horizontal="center" vertical="center" wrapText="1"/>
    </xf>
    <xf numFmtId="0" fontId="31" fillId="6" borderId="30" xfId="0" applyFont="1" applyFill="1" applyBorder="1" applyAlignment="1">
      <alignment horizontal="center" vertical="center" wrapText="1"/>
    </xf>
    <xf numFmtId="0" fontId="31" fillId="6" borderId="39" xfId="0" applyFont="1" applyFill="1" applyBorder="1" applyAlignment="1">
      <alignment horizontal="center" vertical="center" wrapText="1"/>
    </xf>
    <xf numFmtId="0" fontId="31" fillId="6" borderId="33" xfId="0" applyFont="1" applyFill="1" applyBorder="1" applyAlignment="1">
      <alignment horizontal="center" vertical="center" wrapText="1"/>
    </xf>
    <xf numFmtId="0" fontId="4" fillId="4" borderId="4" xfId="0" applyFont="1" applyFill="1" applyBorder="1" applyAlignment="1">
      <alignment horizontal="right" vertical="center" wrapText="1"/>
    </xf>
    <xf numFmtId="0" fontId="4" fillId="4" borderId="4" xfId="0" applyFont="1" applyFill="1" applyBorder="1" applyAlignment="1">
      <alignment vertical="center" wrapText="1"/>
    </xf>
    <xf numFmtId="0" fontId="29" fillId="4" borderId="4" xfId="0" applyFont="1" applyFill="1" applyBorder="1" applyAlignment="1">
      <alignment horizontal="left" vertical="center" wrapText="1"/>
    </xf>
    <xf numFmtId="0" fontId="44" fillId="6" borderId="0" xfId="0" applyFont="1" applyFill="1" applyAlignment="1">
      <alignment horizontal="center" vertical="center"/>
    </xf>
    <xf numFmtId="0" fontId="33" fillId="6" borderId="0" xfId="0" applyFont="1" applyFill="1" applyAlignment="1">
      <alignment horizontal="center" vertical="center"/>
    </xf>
    <xf numFmtId="0" fontId="9" fillId="0" borderId="1" xfId="2" applyBorder="1" applyAlignment="1">
      <alignment horizontal="left" vertical="center"/>
    </xf>
    <xf numFmtId="0" fontId="9" fillId="0" borderId="19" xfId="2" applyBorder="1" applyAlignment="1">
      <alignment horizontal="left" vertical="center"/>
    </xf>
    <xf numFmtId="0" fontId="40" fillId="6" borderId="0" xfId="2" applyFont="1" applyFill="1" applyAlignment="1">
      <alignment horizontal="left" vertical="center"/>
    </xf>
    <xf numFmtId="0" fontId="23" fillId="6" borderId="59" xfId="0" applyFont="1" applyFill="1" applyBorder="1" applyAlignment="1">
      <alignment horizontal="center" vertical="center"/>
    </xf>
    <xf numFmtId="0" fontId="23" fillId="6" borderId="82" xfId="0" applyFont="1" applyFill="1" applyBorder="1" applyAlignment="1">
      <alignment horizontal="center" vertical="center"/>
    </xf>
    <xf numFmtId="0" fontId="23" fillId="6" borderId="59" xfId="0" applyFont="1" applyFill="1" applyBorder="1" applyAlignment="1">
      <alignment horizontal="center"/>
    </xf>
    <xf numFmtId="0" fontId="23" fillId="6" borderId="2" xfId="0" applyFont="1" applyFill="1" applyBorder="1" applyAlignment="1">
      <alignment horizontal="center"/>
    </xf>
    <xf numFmtId="0" fontId="23" fillId="6" borderId="79" xfId="0" applyFont="1" applyFill="1" applyBorder="1" applyAlignment="1">
      <alignment horizontal="center"/>
    </xf>
    <xf numFmtId="0" fontId="23" fillId="6" borderId="4" xfId="0" applyFont="1" applyFill="1" applyBorder="1" applyAlignment="1">
      <alignment horizontal="center" vertical="center"/>
    </xf>
    <xf numFmtId="0" fontId="23" fillId="0" borderId="4" xfId="0" applyFont="1" applyBorder="1" applyAlignment="1">
      <alignment horizontal="right" vertical="center"/>
    </xf>
    <xf numFmtId="0" fontId="23" fillId="0" borderId="4" xfId="0" applyFont="1" applyBorder="1" applyAlignment="1">
      <alignment horizontal="center" vertical="center"/>
    </xf>
    <xf numFmtId="49" fontId="29" fillId="6" borderId="63" xfId="0" applyNumberFormat="1" applyFont="1" applyFill="1" applyBorder="1" applyAlignment="1">
      <alignment horizontal="center" vertical="center" wrapText="1"/>
    </xf>
    <xf numFmtId="0" fontId="5" fillId="4" borderId="0" xfId="1" applyFill="1" applyAlignment="1">
      <alignment horizontal="center" vertical="center"/>
    </xf>
    <xf numFmtId="0" fontId="5" fillId="4" borderId="0" xfId="1" applyFill="1" applyAlignment="1">
      <alignment horizontal="right" vertical="center" wrapText="1"/>
    </xf>
    <xf numFmtId="49" fontId="44" fillId="6" borderId="1" xfId="0" applyNumberFormat="1" applyFont="1" applyFill="1" applyBorder="1" applyAlignment="1">
      <alignment horizontal="left" vertical="center"/>
    </xf>
    <xf numFmtId="0" fontId="13" fillId="6" borderId="0" xfId="2" applyFont="1" applyFill="1" applyAlignment="1">
      <alignment horizontal="right" vertical="center"/>
    </xf>
    <xf numFmtId="0" fontId="36" fillId="0" borderId="0" xfId="0" applyFont="1" applyAlignment="1">
      <alignment horizontal="center" vertical="center"/>
    </xf>
    <xf numFmtId="0" fontId="37" fillId="0" borderId="0" xfId="0" applyFont="1" applyAlignment="1">
      <alignment horizontal="center" vertical="center"/>
    </xf>
    <xf numFmtId="0" fontId="23" fillId="0" borderId="0" xfId="0" applyFont="1" applyAlignment="1">
      <alignment horizontal="center" vertical="center" wrapText="1"/>
    </xf>
    <xf numFmtId="0" fontId="23" fillId="0" borderId="4" xfId="0" applyFont="1" applyBorder="1" applyAlignment="1">
      <alignment horizontal="center" vertical="center"/>
    </xf>
    <xf numFmtId="0" fontId="30" fillId="4" borderId="41" xfId="0" applyFont="1" applyFill="1" applyBorder="1" applyAlignment="1">
      <alignment horizontal="left" vertical="center" wrapText="1"/>
    </xf>
    <xf numFmtId="0" fontId="30" fillId="4" borderId="0" xfId="0" applyFont="1" applyFill="1" applyAlignment="1">
      <alignment horizontal="left" vertical="center" wrapText="1"/>
    </xf>
    <xf numFmtId="0" fontId="30" fillId="0" borderId="68" xfId="0" applyFont="1" applyBorder="1" applyAlignment="1">
      <alignment horizontal="center" vertical="center"/>
    </xf>
    <xf numFmtId="0" fontId="30" fillId="0" borderId="26" xfId="0" applyFont="1" applyBorder="1" applyAlignment="1">
      <alignment horizontal="center" vertical="center"/>
    </xf>
    <xf numFmtId="0" fontId="30" fillId="4" borderId="1" xfId="0" applyFont="1" applyFill="1" applyBorder="1" applyAlignment="1">
      <alignment horizontal="center" vertical="center" wrapText="1"/>
    </xf>
    <xf numFmtId="0" fontId="30" fillId="4" borderId="68" xfId="0" applyFont="1" applyFill="1" applyBorder="1" applyAlignment="1">
      <alignment horizontal="center" vertical="center" wrapText="1"/>
    </xf>
    <xf numFmtId="0" fontId="30" fillId="4" borderId="26" xfId="0" applyFont="1" applyFill="1" applyBorder="1" applyAlignment="1">
      <alignment horizontal="center" vertical="center" wrapText="1"/>
    </xf>
    <xf numFmtId="0" fontId="5" fillId="4" borderId="0" xfId="1" applyFill="1" applyAlignment="1">
      <alignment horizontal="left" vertical="center" wrapText="1"/>
    </xf>
    <xf numFmtId="0" fontId="32" fillId="6" borderId="0" xfId="1" applyFont="1" applyFill="1" applyAlignment="1">
      <alignment horizontal="left" vertical="top" wrapText="1"/>
    </xf>
    <xf numFmtId="0" fontId="23" fillId="0" borderId="94" xfId="0" applyFont="1" applyBorder="1" applyAlignment="1">
      <alignment horizontal="left" vertical="center" wrapText="1"/>
    </xf>
    <xf numFmtId="0" fontId="23" fillId="0" borderId="95" xfId="0" applyFont="1" applyBorder="1" applyAlignment="1">
      <alignment horizontal="left" vertical="center" wrapText="1"/>
    </xf>
    <xf numFmtId="0" fontId="23" fillId="0" borderId="96" xfId="0" applyFont="1" applyBorder="1" applyAlignment="1">
      <alignment horizontal="left" vertical="center" wrapText="1"/>
    </xf>
    <xf numFmtId="0" fontId="23" fillId="6" borderId="21" xfId="0" applyFont="1" applyFill="1" applyBorder="1" applyAlignment="1">
      <alignment horizontal="center" vertical="center" wrapText="1"/>
    </xf>
    <xf numFmtId="0" fontId="23" fillId="6" borderId="4" xfId="0" applyFont="1" applyFill="1" applyBorder="1" applyAlignment="1">
      <alignment horizontal="center" vertical="center" wrapText="1"/>
    </xf>
    <xf numFmtId="0" fontId="23" fillId="6" borderId="25" xfId="0" applyFont="1" applyFill="1" applyBorder="1" applyAlignment="1">
      <alignment horizontal="center" vertical="center" wrapText="1"/>
    </xf>
    <xf numFmtId="0" fontId="31" fillId="6" borderId="1" xfId="0" applyFont="1" applyFill="1" applyBorder="1" applyAlignment="1">
      <alignment horizontal="center" vertical="center" wrapText="1"/>
    </xf>
    <xf numFmtId="0" fontId="31" fillId="6" borderId="23" xfId="0" applyFont="1" applyFill="1" applyBorder="1" applyAlignment="1">
      <alignment horizontal="center" vertical="center" wrapText="1"/>
    </xf>
    <xf numFmtId="0" fontId="31" fillId="6" borderId="2" xfId="0" applyFont="1" applyFill="1" applyBorder="1" applyAlignment="1">
      <alignment horizontal="center" vertical="center" wrapText="1"/>
    </xf>
    <xf numFmtId="0" fontId="58" fillId="0" borderId="87" xfId="0" applyFont="1" applyBorder="1" applyAlignment="1">
      <alignment horizontal="right" vertical="center" textRotation="255"/>
    </xf>
    <xf numFmtId="0" fontId="58" fillId="0" borderId="42" xfId="0" applyFont="1" applyBorder="1" applyAlignment="1">
      <alignment horizontal="right" vertical="center" textRotation="255"/>
    </xf>
    <xf numFmtId="0" fontId="4" fillId="6" borderId="4" xfId="0" applyFont="1" applyFill="1" applyBorder="1" applyAlignment="1">
      <alignment horizontal="left" vertical="center" wrapText="1"/>
    </xf>
    <xf numFmtId="0" fontId="56" fillId="0" borderId="87" xfId="0" applyFont="1" applyBorder="1" applyAlignment="1">
      <alignment horizontal="right" textRotation="255"/>
    </xf>
    <xf numFmtId="0" fontId="57" fillId="0" borderId="87" xfId="0" applyFont="1" applyBorder="1" applyAlignment="1">
      <alignment horizontal="right" textRotation="255"/>
    </xf>
    <xf numFmtId="0" fontId="29" fillId="0" borderId="4" xfId="0" applyFont="1" applyBorder="1" applyAlignment="1">
      <alignment horizontal="left" vertical="center" wrapText="1"/>
    </xf>
    <xf numFmtId="0" fontId="29" fillId="0" borderId="4" xfId="0" applyFont="1" applyBorder="1" applyAlignment="1">
      <alignment horizontal="center" vertical="center" wrapText="1"/>
    </xf>
    <xf numFmtId="0" fontId="29" fillId="0" borderId="30" xfId="0" applyFont="1" applyBorder="1" applyAlignment="1">
      <alignment horizontal="center" vertical="center" wrapText="1"/>
    </xf>
    <xf numFmtId="0" fontId="29" fillId="0" borderId="35" xfId="0" applyFont="1" applyBorder="1" applyAlignment="1">
      <alignment horizontal="center" vertical="center" wrapText="1"/>
    </xf>
    <xf numFmtId="0" fontId="29" fillId="0" borderId="43" xfId="0" applyFont="1" applyBorder="1" applyAlignment="1">
      <alignment horizontal="center" vertical="center" wrapText="1"/>
    </xf>
    <xf numFmtId="0" fontId="29" fillId="0" borderId="31" xfId="0" applyFont="1" applyBorder="1" applyAlignment="1">
      <alignment horizontal="left" vertical="center" wrapText="1"/>
    </xf>
    <xf numFmtId="0" fontId="29" fillId="0" borderId="99" xfId="0" applyFont="1" applyBorder="1" applyAlignment="1">
      <alignment horizontal="left" vertical="center" wrapText="1"/>
    </xf>
    <xf numFmtId="0" fontId="4" fillId="0" borderId="4" xfId="0" applyFont="1" applyBorder="1" applyAlignment="1">
      <alignment horizontal="right" vertical="center" wrapText="1"/>
    </xf>
    <xf numFmtId="0" fontId="58" fillId="0" borderId="0" xfId="0" applyFont="1" applyAlignment="1">
      <alignment horizontal="right" vertical="top" textRotation="255"/>
    </xf>
    <xf numFmtId="0" fontId="4" fillId="4" borderId="8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33" xfId="0" applyFont="1" applyFill="1" applyBorder="1" applyAlignment="1">
      <alignment horizontal="left" vertical="center" wrapText="1"/>
    </xf>
    <xf numFmtId="0" fontId="4" fillId="4" borderId="100" xfId="0" applyFont="1" applyFill="1" applyBorder="1" applyAlignment="1">
      <alignment horizontal="left" vertical="center" wrapText="1"/>
    </xf>
    <xf numFmtId="0" fontId="4" fillId="4" borderId="50" xfId="0" applyFont="1" applyFill="1" applyBorder="1" applyAlignment="1">
      <alignment horizontal="left" vertical="center" wrapText="1"/>
    </xf>
    <xf numFmtId="0" fontId="4" fillId="4" borderId="83" xfId="0" applyFont="1" applyFill="1" applyBorder="1" applyAlignment="1">
      <alignment horizontal="left" vertical="center" wrapText="1"/>
    </xf>
    <xf numFmtId="0" fontId="23" fillId="6" borderId="46" xfId="0" applyFont="1" applyFill="1" applyBorder="1" applyAlignment="1">
      <alignment horizontal="left" vertical="center" wrapText="1"/>
    </xf>
    <xf numFmtId="0" fontId="23" fillId="6" borderId="52" xfId="0" applyFont="1" applyFill="1" applyBorder="1" applyAlignment="1">
      <alignment horizontal="center" vertical="center" wrapText="1"/>
    </xf>
    <xf numFmtId="0" fontId="23" fillId="6" borderId="53" xfId="0" applyFont="1" applyFill="1" applyBorder="1" applyAlignment="1">
      <alignment horizontal="center" vertical="center" wrapText="1"/>
    </xf>
    <xf numFmtId="0" fontId="23" fillId="6" borderId="84" xfId="0" applyFont="1" applyFill="1" applyBorder="1" applyAlignment="1">
      <alignment horizontal="center" vertical="center" wrapText="1"/>
    </xf>
    <xf numFmtId="0" fontId="33" fillId="6" borderId="0" xfId="0" applyFont="1" applyFill="1" applyAlignment="1">
      <alignment horizontal="center" vertical="center"/>
    </xf>
    <xf numFmtId="0" fontId="19" fillId="4" borderId="0" xfId="0" applyFont="1" applyFill="1" applyAlignment="1">
      <alignment vertical="center"/>
    </xf>
    <xf numFmtId="0" fontId="33" fillId="6" borderId="0" xfId="0" applyFont="1" applyFill="1" applyAlignment="1">
      <alignment horizontal="left" vertical="top" wrapText="1"/>
    </xf>
    <xf numFmtId="0" fontId="32" fillId="6" borderId="0" xfId="1" applyFont="1" applyFill="1" applyAlignment="1">
      <alignment horizontal="left" vertical="center"/>
    </xf>
    <xf numFmtId="0" fontId="33" fillId="6" borderId="0" xfId="0" applyFont="1" applyFill="1" applyAlignment="1">
      <alignment horizontal="left" vertical="center"/>
    </xf>
    <xf numFmtId="0" fontId="19" fillId="4" borderId="0" xfId="0" applyFont="1" applyFill="1" applyAlignment="1">
      <alignment horizontal="center" vertical="center"/>
    </xf>
    <xf numFmtId="0" fontId="23" fillId="6" borderId="59" xfId="0" applyFont="1" applyFill="1" applyBorder="1" applyAlignment="1">
      <alignment horizontal="center"/>
    </xf>
    <xf numFmtId="0" fontId="4" fillId="0" borderId="82" xfId="0" applyFont="1" applyBorder="1" applyAlignment="1">
      <alignment horizontal="left" vertical="center" wrapText="1"/>
    </xf>
    <xf numFmtId="0" fontId="25" fillId="0" borderId="89" xfId="0" applyFont="1" applyBorder="1" applyAlignment="1">
      <alignment horizontal="left" vertical="center" wrapText="1"/>
    </xf>
    <xf numFmtId="0" fontId="25" fillId="0" borderId="2" xfId="0" applyFont="1" applyBorder="1" applyAlignment="1">
      <alignment horizontal="left" vertical="center" wrapText="1"/>
    </xf>
    <xf numFmtId="0" fontId="25" fillId="0" borderId="33" xfId="0" applyFont="1" applyBorder="1" applyAlignment="1">
      <alignment horizontal="left" vertical="center" wrapText="1"/>
    </xf>
    <xf numFmtId="0" fontId="25" fillId="0" borderId="90" xfId="0" applyFont="1" applyBorder="1" applyAlignment="1">
      <alignment horizontal="left" vertical="center" wrapText="1"/>
    </xf>
    <xf numFmtId="0" fontId="25" fillId="0" borderId="3" xfId="0" applyFont="1" applyBorder="1" applyAlignment="1">
      <alignment horizontal="left" vertical="center" wrapText="1"/>
    </xf>
    <xf numFmtId="0" fontId="25" fillId="0" borderId="34" xfId="0" applyFont="1" applyBorder="1" applyAlignment="1">
      <alignment horizontal="left" vertical="center" wrapText="1"/>
    </xf>
    <xf numFmtId="0" fontId="23" fillId="6" borderId="3" xfId="0" applyFont="1" applyFill="1" applyBorder="1" applyAlignment="1">
      <alignment horizontal="center"/>
    </xf>
    <xf numFmtId="0" fontId="29" fillId="0" borderId="21" xfId="0" applyFont="1" applyBorder="1" applyAlignment="1">
      <alignment horizontal="center" vertical="center" wrapText="1"/>
    </xf>
    <xf numFmtId="0" fontId="29" fillId="0" borderId="25" xfId="0" applyFont="1" applyBorder="1" applyAlignment="1">
      <alignment horizontal="center" vertical="center" wrapText="1"/>
    </xf>
    <xf numFmtId="0" fontId="19"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26" xfId="0" applyBorder="1" applyAlignment="1">
      <alignment horizontal="center" vertical="center"/>
    </xf>
    <xf numFmtId="0" fontId="27" fillId="4" borderId="26" xfId="0" applyFont="1" applyFill="1" applyBorder="1" applyAlignment="1">
      <alignment horizontal="center" vertical="center" wrapText="1"/>
    </xf>
    <xf numFmtId="0" fontId="0" fillId="4" borderId="26" xfId="0" applyFill="1" applyBorder="1" applyAlignment="1">
      <alignment horizontal="center" vertical="center"/>
    </xf>
    <xf numFmtId="0" fontId="25" fillId="0" borderId="29" xfId="0" applyFont="1" applyBorder="1" applyAlignment="1">
      <alignment horizontal="center" vertical="center" wrapText="1"/>
    </xf>
    <xf numFmtId="0" fontId="25" fillId="0" borderId="4" xfId="0" applyFont="1" applyBorder="1" applyAlignment="1">
      <alignment horizontal="center" vertical="center" wrapText="1"/>
    </xf>
    <xf numFmtId="0" fontId="25" fillId="0" borderId="25" xfId="0" applyFont="1" applyBorder="1" applyAlignment="1">
      <alignment horizontal="center" vertical="center" wrapText="1"/>
    </xf>
    <xf numFmtId="31" fontId="23" fillId="4" borderId="4" xfId="0" applyNumberFormat="1" applyFont="1" applyFill="1" applyBorder="1" applyAlignment="1">
      <alignment horizontal="center" vertical="center" wrapText="1"/>
    </xf>
    <xf numFmtId="0" fontId="23" fillId="4" borderId="4" xfId="0" applyFont="1" applyFill="1" applyBorder="1" applyAlignment="1">
      <alignment horizontal="center" vertical="center" wrapText="1"/>
    </xf>
    <xf numFmtId="0" fontId="23" fillId="4" borderId="25" xfId="0" applyFont="1" applyFill="1" applyBorder="1" applyAlignment="1">
      <alignment horizontal="center" vertical="center" wrapText="1"/>
    </xf>
    <xf numFmtId="49" fontId="29" fillId="6" borderId="64" xfId="0" applyNumberFormat="1" applyFont="1" applyFill="1" applyBorder="1" applyAlignment="1">
      <alignment horizontal="center" vertical="center" wrapText="1" shrinkToFit="1"/>
    </xf>
    <xf numFmtId="49" fontId="29" fillId="6" borderId="65" xfId="0" applyNumberFormat="1" applyFont="1" applyFill="1" applyBorder="1" applyAlignment="1">
      <alignment horizontal="center" vertical="center" wrapText="1" shrinkToFit="1"/>
    </xf>
    <xf numFmtId="49" fontId="29" fillId="6" borderId="64" xfId="0" applyNumberFormat="1" applyFont="1" applyFill="1" applyBorder="1" applyAlignment="1">
      <alignment horizontal="center" vertical="center" wrapText="1"/>
    </xf>
    <xf numFmtId="49" fontId="29" fillId="6" borderId="66" xfId="0" applyNumberFormat="1" applyFont="1" applyFill="1" applyBorder="1" applyAlignment="1">
      <alignment horizontal="center" vertical="center" wrapText="1"/>
    </xf>
    <xf numFmtId="0" fontId="23" fillId="6" borderId="37" xfId="0" applyFont="1" applyFill="1" applyBorder="1" applyAlignment="1">
      <alignment horizontal="center" vertical="center" shrinkToFit="1"/>
    </xf>
    <xf numFmtId="0" fontId="23" fillId="6" borderId="27" xfId="0" applyFont="1" applyFill="1" applyBorder="1" applyAlignment="1">
      <alignment horizontal="center" vertical="center" shrinkToFit="1"/>
    </xf>
    <xf numFmtId="0" fontId="23" fillId="6" borderId="28" xfId="0" applyFont="1" applyFill="1" applyBorder="1" applyAlignment="1">
      <alignment horizontal="center" vertical="center" shrinkToFit="1"/>
    </xf>
    <xf numFmtId="0" fontId="29" fillId="6" borderId="58" xfId="0" applyFont="1" applyFill="1" applyBorder="1" applyAlignment="1">
      <alignment horizontal="center" vertical="center" wrapText="1"/>
    </xf>
    <xf numFmtId="0" fontId="29" fillId="6" borderId="59" xfId="0" applyFont="1" applyFill="1" applyBorder="1" applyAlignment="1">
      <alignment horizontal="center" vertical="center" wrapText="1"/>
    </xf>
    <xf numFmtId="0" fontId="29" fillId="6" borderId="57" xfId="0" applyFont="1" applyFill="1" applyBorder="1" applyAlignment="1">
      <alignment horizontal="center" vertical="center" wrapText="1"/>
    </xf>
    <xf numFmtId="0" fontId="23" fillId="4" borderId="31" xfId="0" applyFont="1" applyFill="1" applyBorder="1" applyAlignment="1">
      <alignment horizontal="center" vertical="center" wrapText="1"/>
    </xf>
    <xf numFmtId="0" fontId="23" fillId="4" borderId="43" xfId="0" applyFont="1" applyFill="1" applyBorder="1" applyAlignment="1">
      <alignment horizontal="center" vertical="center" wrapText="1"/>
    </xf>
    <xf numFmtId="0" fontId="23" fillId="0" borderId="0" xfId="0" applyFont="1" applyAlignment="1">
      <alignment horizontal="left" vertical="center"/>
    </xf>
    <xf numFmtId="0" fontId="23" fillId="6" borderId="48" xfId="0" applyFont="1" applyFill="1" applyBorder="1" applyAlignment="1">
      <alignment horizontal="center" vertical="center" shrinkToFit="1"/>
    </xf>
    <xf numFmtId="0" fontId="23" fillId="6" borderId="46" xfId="0" applyFont="1" applyFill="1" applyBorder="1" applyAlignment="1">
      <alignment horizontal="center" vertical="center" shrinkToFit="1"/>
    </xf>
    <xf numFmtId="0" fontId="23" fillId="6" borderId="49" xfId="0" applyFont="1" applyFill="1" applyBorder="1" applyAlignment="1">
      <alignment horizontal="center" vertical="center" shrinkToFit="1"/>
    </xf>
    <xf numFmtId="49" fontId="29" fillId="6" borderId="65" xfId="0" applyNumberFormat="1" applyFont="1" applyFill="1" applyBorder="1" applyAlignment="1">
      <alignment horizontal="center" vertical="center" wrapText="1"/>
    </xf>
    <xf numFmtId="0" fontId="4" fillId="4" borderId="61" xfId="0" applyFont="1" applyFill="1" applyBorder="1" applyAlignment="1">
      <alignment horizontal="center" vertical="center" wrapText="1"/>
    </xf>
    <xf numFmtId="0" fontId="4" fillId="4" borderId="67" xfId="0" applyFont="1" applyFill="1" applyBorder="1" applyAlignment="1">
      <alignment horizontal="center" vertical="center" wrapText="1"/>
    </xf>
    <xf numFmtId="0" fontId="29" fillId="6" borderId="60" xfId="0" applyFont="1" applyFill="1" applyBorder="1" applyAlignment="1">
      <alignment horizontal="center" vertical="center" wrapText="1"/>
    </xf>
    <xf numFmtId="0" fontId="25" fillId="0" borderId="36" xfId="0" applyFont="1" applyBorder="1" applyAlignment="1">
      <alignment horizontal="center" vertical="center" wrapText="1"/>
    </xf>
    <xf numFmtId="0" fontId="25" fillId="0" borderId="31" xfId="0" applyFont="1" applyBorder="1" applyAlignment="1">
      <alignment horizontal="center" vertical="center" wrapText="1"/>
    </xf>
    <xf numFmtId="0" fontId="25" fillId="0" borderId="43" xfId="0" applyFont="1" applyBorder="1" applyAlignment="1">
      <alignment horizontal="center" vertical="center" wrapText="1"/>
    </xf>
    <xf numFmtId="0" fontId="42" fillId="6" borderId="37" xfId="0" applyFont="1" applyFill="1" applyBorder="1" applyAlignment="1">
      <alignment horizontal="center" vertical="center" wrapText="1"/>
    </xf>
    <xf numFmtId="0" fontId="42" fillId="6" borderId="27" xfId="0" applyFont="1" applyFill="1" applyBorder="1" applyAlignment="1">
      <alignment horizontal="center" vertical="center" wrapText="1"/>
    </xf>
    <xf numFmtId="0" fontId="42" fillId="6" borderId="28" xfId="0" applyFont="1" applyFill="1" applyBorder="1" applyAlignment="1">
      <alignment horizontal="center" vertical="center" wrapText="1"/>
    </xf>
    <xf numFmtId="0" fontId="23" fillId="6" borderId="30" xfId="0" applyFont="1" applyFill="1" applyBorder="1" applyAlignment="1">
      <alignment horizontal="center" vertical="center" wrapText="1"/>
    </xf>
    <xf numFmtId="0" fontId="44" fillId="0" borderId="88" xfId="0" applyFont="1" applyBorder="1" applyAlignment="1">
      <alignment horizontal="right" vertical="center"/>
    </xf>
    <xf numFmtId="0" fontId="33" fillId="0" borderId="26" xfId="0" applyFont="1" applyBorder="1" applyAlignment="1">
      <alignment horizontal="right" vertical="center"/>
    </xf>
    <xf numFmtId="0" fontId="49" fillId="6" borderId="50" xfId="0" applyFont="1" applyFill="1" applyBorder="1" applyAlignment="1">
      <alignment horizontal="center" vertical="center" wrapText="1"/>
    </xf>
    <xf numFmtId="0" fontId="45" fillId="4" borderId="0" xfId="1" applyFont="1" applyFill="1" applyAlignment="1">
      <alignment horizontal="left" vertical="center" wrapText="1"/>
    </xf>
    <xf numFmtId="0" fontId="7" fillId="4" borderId="0" xfId="1" applyFont="1" applyFill="1" applyAlignment="1">
      <alignment horizontal="left" vertical="center" wrapText="1"/>
    </xf>
    <xf numFmtId="0" fontId="19" fillId="4" borderId="0" xfId="0" applyFont="1" applyFill="1" applyAlignment="1">
      <alignment horizontal="left" vertical="center"/>
    </xf>
    <xf numFmtId="0" fontId="4" fillId="4" borderId="39" xfId="0" applyFont="1" applyFill="1" applyBorder="1" applyAlignment="1">
      <alignment horizontal="center" vertical="center" wrapText="1"/>
    </xf>
    <xf numFmtId="0" fontId="4" fillId="4" borderId="40" xfId="0" applyFont="1" applyFill="1" applyBorder="1" applyAlignment="1">
      <alignment horizontal="center" vertical="center" wrapText="1"/>
    </xf>
    <xf numFmtId="0" fontId="4" fillId="0" borderId="32" xfId="0" applyFont="1" applyBorder="1" applyAlignment="1">
      <alignment horizontal="center" vertical="center" wrapText="1"/>
    </xf>
    <xf numFmtId="0" fontId="4" fillId="0" borderId="44" xfId="0" applyFont="1" applyBorder="1" applyAlignment="1">
      <alignment horizontal="center" vertical="center" wrapText="1"/>
    </xf>
    <xf numFmtId="0" fontId="29" fillId="0" borderId="92" xfId="0" applyFont="1" applyBorder="1" applyAlignment="1">
      <alignment horizontal="center" vertical="center" wrapText="1"/>
    </xf>
    <xf numFmtId="0" fontId="29" fillId="0" borderId="93" xfId="0" applyFont="1" applyBorder="1" applyAlignment="1">
      <alignment horizontal="center" vertical="center" wrapText="1"/>
    </xf>
    <xf numFmtId="0" fontId="29" fillId="0" borderId="69" xfId="0" applyFont="1" applyBorder="1" applyAlignment="1">
      <alignment horizontal="center" vertical="center" wrapText="1"/>
    </xf>
    <xf numFmtId="0" fontId="29" fillId="0" borderId="70" xfId="0" applyFont="1" applyBorder="1" applyAlignment="1">
      <alignment horizontal="center" vertical="center" wrapText="1"/>
    </xf>
    <xf numFmtId="0" fontId="23" fillId="0" borderId="71" xfId="0" applyFont="1" applyBorder="1" applyAlignment="1">
      <alignment horizontal="left" vertical="center" wrapText="1"/>
    </xf>
    <xf numFmtId="0" fontId="23" fillId="0" borderId="72" xfId="0" applyFont="1" applyBorder="1" applyAlignment="1">
      <alignment horizontal="left" vertical="center" wrapText="1"/>
    </xf>
    <xf numFmtId="0" fontId="23" fillId="0" borderId="97" xfId="0" applyFont="1" applyBorder="1" applyAlignment="1">
      <alignment horizontal="left" vertical="center" wrapText="1"/>
    </xf>
    <xf numFmtId="0" fontId="34" fillId="0" borderId="0" xfId="0" applyFont="1" applyAlignment="1">
      <alignment horizontal="left" vertical="center" wrapText="1"/>
    </xf>
    <xf numFmtId="0" fontId="5" fillId="0" borderId="0" xfId="1" applyAlignment="1">
      <alignment horizontal="center" vertical="center"/>
    </xf>
    <xf numFmtId="0" fontId="23" fillId="6" borderId="4" xfId="0" applyFont="1" applyFill="1" applyBorder="1" applyAlignment="1">
      <alignment horizontal="center" vertical="center"/>
    </xf>
    <xf numFmtId="0" fontId="29" fillId="4" borderId="24" xfId="0" applyFont="1" applyFill="1" applyBorder="1" applyAlignment="1">
      <alignment horizontal="left" vertical="center" wrapText="1"/>
    </xf>
    <xf numFmtId="0" fontId="29" fillId="4" borderId="3" xfId="0" applyFont="1" applyFill="1" applyBorder="1" applyAlignment="1">
      <alignment horizontal="left" vertical="center" wrapText="1"/>
    </xf>
    <xf numFmtId="0" fontId="29" fillId="4" borderId="34" xfId="0" applyFont="1" applyFill="1" applyBorder="1" applyAlignment="1">
      <alignment horizontal="left" vertical="center" wrapText="1"/>
    </xf>
    <xf numFmtId="0" fontId="4" fillId="0" borderId="76" xfId="0" applyFont="1" applyBorder="1" applyAlignment="1">
      <alignment horizontal="center" vertical="center" wrapText="1"/>
    </xf>
    <xf numFmtId="0" fontId="4" fillId="0" borderId="41" xfId="0" applyFont="1" applyBorder="1" applyAlignment="1">
      <alignment horizontal="center" vertical="center" wrapText="1"/>
    </xf>
    <xf numFmtId="0" fontId="4" fillId="0" borderId="80" xfId="0" applyFont="1" applyBorder="1" applyAlignment="1">
      <alignment horizontal="center" vertical="center" wrapText="1"/>
    </xf>
    <xf numFmtId="0" fontId="4" fillId="0" borderId="4" xfId="0" applyFont="1" applyBorder="1" applyAlignment="1">
      <alignment horizontal="center" vertical="center" wrapText="1"/>
    </xf>
    <xf numFmtId="0" fontId="4" fillId="0" borderId="30" xfId="0" applyFont="1" applyBorder="1" applyAlignment="1">
      <alignment horizontal="center" vertical="center" wrapText="1"/>
    </xf>
    <xf numFmtId="0" fontId="4" fillId="4" borderId="77" xfId="0" applyFont="1" applyFill="1" applyBorder="1" applyAlignment="1">
      <alignment horizontal="center" vertical="center" wrapText="1"/>
    </xf>
    <xf numFmtId="0" fontId="4" fillId="4" borderId="78" xfId="0" applyFont="1" applyFill="1" applyBorder="1" applyAlignment="1">
      <alignment horizontal="center" vertical="center" wrapText="1"/>
    </xf>
    <xf numFmtId="0" fontId="29" fillId="4" borderId="23" xfId="0" applyFont="1" applyFill="1" applyBorder="1" applyAlignment="1">
      <alignment horizontal="left" vertical="center" wrapText="1" indent="1"/>
    </xf>
    <xf numFmtId="0" fontId="29" fillId="4" borderId="2" xfId="0" applyFont="1" applyFill="1" applyBorder="1" applyAlignment="1">
      <alignment horizontal="left" vertical="center" wrapText="1" indent="1"/>
    </xf>
    <xf numFmtId="0" fontId="29" fillId="4" borderId="33" xfId="0" applyFont="1" applyFill="1" applyBorder="1" applyAlignment="1">
      <alignment horizontal="left" vertical="center" wrapText="1" indent="1"/>
    </xf>
    <xf numFmtId="0" fontId="4" fillId="0" borderId="77" xfId="0" applyFont="1" applyBorder="1" applyAlignment="1">
      <alignment horizontal="center" vertical="center" wrapText="1"/>
    </xf>
    <xf numFmtId="0" fontId="4" fillId="0" borderId="81" xfId="0" applyFont="1" applyBorder="1" applyAlignment="1">
      <alignment horizontal="center" vertical="center" wrapText="1"/>
    </xf>
    <xf numFmtId="0" fontId="4" fillId="0" borderId="59" xfId="0" applyFont="1" applyBorder="1" applyAlignment="1">
      <alignment horizontal="left" vertical="center" wrapText="1"/>
    </xf>
    <xf numFmtId="0" fontId="23" fillId="0" borderId="91" xfId="0" applyFont="1" applyBorder="1" applyAlignment="1">
      <alignment horizontal="center" vertical="center" textRotation="255"/>
    </xf>
    <xf numFmtId="0" fontId="23" fillId="0" borderId="87" xfId="0" applyFont="1" applyBorder="1" applyAlignment="1">
      <alignment horizontal="center" vertical="center" textRotation="255"/>
    </xf>
    <xf numFmtId="0" fontId="23" fillId="0" borderId="98" xfId="0" applyFont="1" applyBorder="1" applyAlignment="1">
      <alignment horizontal="center" vertical="center" textRotation="255"/>
    </xf>
    <xf numFmtId="0" fontId="32" fillId="0" borderId="0" xfId="1" applyFont="1" applyAlignment="1">
      <alignment horizontal="right" vertical="center" wrapText="1"/>
    </xf>
    <xf numFmtId="0" fontId="19" fillId="4" borderId="0" xfId="0" applyFont="1" applyFill="1" applyAlignment="1">
      <alignment horizontal="left" vertical="center" wrapText="1"/>
    </xf>
    <xf numFmtId="0" fontId="54" fillId="4" borderId="0" xfId="1" applyFont="1" applyFill="1" applyAlignment="1">
      <alignment horizontal="left" vertical="top" wrapText="1"/>
    </xf>
    <xf numFmtId="0" fontId="5" fillId="4" borderId="0" xfId="1" applyFill="1" applyAlignment="1">
      <alignment horizontal="left" vertical="top" wrapText="1"/>
    </xf>
    <xf numFmtId="0" fontId="19" fillId="4" borderId="0" xfId="0" applyFont="1" applyFill="1" applyAlignment="1">
      <alignment horizontal="right" vertical="center"/>
    </xf>
    <xf numFmtId="0" fontId="32" fillId="6" borderId="0" xfId="1" applyFont="1" applyFill="1" applyAlignment="1">
      <alignment horizontal="center" vertical="center"/>
    </xf>
    <xf numFmtId="0" fontId="23" fillId="0" borderId="4" xfId="0" applyFont="1" applyBorder="1" applyAlignment="1">
      <alignment horizontal="right" vertical="center"/>
    </xf>
    <xf numFmtId="0" fontId="44" fillId="0" borderId="0" xfId="0" applyFont="1" applyAlignment="1">
      <alignment horizontal="left" vertical="center" wrapText="1"/>
    </xf>
    <xf numFmtId="0" fontId="44" fillId="6" borderId="75" xfId="0" applyFont="1" applyFill="1" applyBorder="1" applyAlignment="1">
      <alignment horizontal="left" vertical="center"/>
    </xf>
    <xf numFmtId="0" fontId="44" fillId="6" borderId="4" xfId="0" applyFont="1" applyFill="1" applyBorder="1" applyAlignment="1">
      <alignment horizontal="left" vertical="center"/>
    </xf>
    <xf numFmtId="0" fontId="44" fillId="6" borderId="25" xfId="0" applyFont="1" applyFill="1" applyBorder="1" applyAlignment="1">
      <alignment horizontal="left" vertical="center"/>
    </xf>
    <xf numFmtId="0" fontId="44" fillId="0" borderId="2" xfId="0" applyFont="1" applyBorder="1" applyAlignment="1">
      <alignment horizontal="center" vertical="center"/>
    </xf>
    <xf numFmtId="0" fontId="44" fillId="0" borderId="0" xfId="0" applyFont="1" applyAlignment="1">
      <alignment horizontal="center" vertical="center"/>
    </xf>
    <xf numFmtId="49" fontId="9" fillId="0" borderId="21" xfId="2" applyNumberFormat="1" applyBorder="1" applyAlignment="1">
      <alignment horizontal="center" vertical="center" shrinkToFit="1"/>
    </xf>
    <xf numFmtId="49" fontId="9" fillId="0" borderId="4" xfId="2" applyNumberFormat="1" applyBorder="1" applyAlignment="1">
      <alignment horizontal="center" vertical="center" shrinkToFit="1"/>
    </xf>
    <xf numFmtId="49" fontId="9" fillId="0" borderId="25" xfId="2" applyNumberFormat="1" applyBorder="1" applyAlignment="1">
      <alignment horizontal="center" vertical="center" shrinkToFit="1"/>
    </xf>
    <xf numFmtId="0" fontId="13" fillId="0" borderId="6" xfId="2" applyFont="1" applyBorder="1" applyAlignment="1">
      <alignment horizontal="left" vertical="center"/>
    </xf>
    <xf numFmtId="0" fontId="13" fillId="0" borderId="0" xfId="2" applyFont="1" applyAlignment="1">
      <alignment horizontal="left" vertical="center"/>
    </xf>
    <xf numFmtId="0" fontId="10" fillId="0" borderId="0" xfId="2" applyFont="1" applyAlignment="1">
      <alignment horizontal="left" vertical="center"/>
    </xf>
    <xf numFmtId="0" fontId="9" fillId="0" borderId="0" xfId="2" applyAlignment="1">
      <alignment horizontal="right" vertical="center"/>
    </xf>
    <xf numFmtId="0" fontId="11" fillId="6" borderId="0" xfId="2" applyFont="1" applyFill="1" applyAlignment="1">
      <alignment horizontal="left" vertical="center"/>
    </xf>
    <xf numFmtId="49" fontId="16" fillId="0" borderId="27" xfId="2" applyNumberFormat="1" applyFont="1" applyBorder="1" applyAlignment="1">
      <alignment horizontal="center" vertical="center" wrapText="1"/>
    </xf>
    <xf numFmtId="49" fontId="16" fillId="0" borderId="28" xfId="2" applyNumberFormat="1" applyFont="1" applyBorder="1" applyAlignment="1">
      <alignment horizontal="center" vertical="center" wrapText="1"/>
    </xf>
    <xf numFmtId="49" fontId="16" fillId="0" borderId="37" xfId="2" applyNumberFormat="1" applyFont="1" applyBorder="1" applyAlignment="1">
      <alignment horizontal="center" vertical="center" wrapText="1"/>
    </xf>
    <xf numFmtId="49" fontId="16" fillId="0" borderId="51" xfId="2" applyNumberFormat="1" applyFont="1" applyBorder="1" applyAlignment="1">
      <alignment horizontal="center" vertical="center" wrapText="1"/>
    </xf>
    <xf numFmtId="49" fontId="9" fillId="0" borderId="30" xfId="2" applyNumberFormat="1" applyBorder="1" applyAlignment="1">
      <alignment horizontal="center" vertical="center" shrinkToFit="1"/>
    </xf>
    <xf numFmtId="49" fontId="9" fillId="0" borderId="35" xfId="2" applyNumberFormat="1" applyBorder="1" applyAlignment="1">
      <alignment horizontal="center" vertical="center" shrinkToFit="1"/>
    </xf>
    <xf numFmtId="49" fontId="9" fillId="0" borderId="31" xfId="2" applyNumberFormat="1" applyBorder="1" applyAlignment="1">
      <alignment horizontal="center" vertical="center" shrinkToFit="1"/>
    </xf>
    <xf numFmtId="49" fontId="9" fillId="0" borderId="43" xfId="2" applyNumberFormat="1" applyBorder="1" applyAlignment="1">
      <alignment horizontal="center" vertical="center" shrinkToFit="1"/>
    </xf>
    <xf numFmtId="49" fontId="9" fillId="0" borderId="99" xfId="2" applyNumberFormat="1" applyBorder="1" applyAlignment="1">
      <alignment horizontal="center" vertical="center" shrinkToFit="1"/>
    </xf>
    <xf numFmtId="0" fontId="4" fillId="0" borderId="0" xfId="0" applyFont="1" applyAlignment="1">
      <alignment horizontal="center"/>
    </xf>
    <xf numFmtId="0" fontId="4" fillId="0" borderId="4" xfId="0" applyFont="1" applyBorder="1" applyAlignment="1">
      <alignment horizontal="center" wrapText="1"/>
    </xf>
    <xf numFmtId="0" fontId="23" fillId="0" borderId="4" xfId="0" applyFont="1" applyBorder="1" applyAlignment="1">
      <alignment horizontal="right"/>
    </xf>
    <xf numFmtId="0" fontId="29" fillId="0" borderId="4" xfId="0" applyFont="1" applyBorder="1" applyAlignment="1">
      <alignment horizontal="center" wrapText="1"/>
    </xf>
    <xf numFmtId="0" fontId="23" fillId="0" borderId="4" xfId="0" applyFont="1" applyBorder="1" applyAlignment="1">
      <alignment horizontal="left"/>
    </xf>
    <xf numFmtId="0" fontId="29" fillId="0" borderId="4" xfId="0" applyFont="1" applyBorder="1" applyAlignment="1">
      <alignment wrapText="1"/>
    </xf>
    <xf numFmtId="0" fontId="4" fillId="0" borderId="4" xfId="0" applyFont="1" applyBorder="1" applyAlignment="1">
      <alignment horizontal="right" wrapText="1"/>
    </xf>
    <xf numFmtId="0" fontId="23" fillId="0" borderId="4" xfId="0" applyFont="1" applyBorder="1" applyAlignment="1">
      <alignment horizontal="center"/>
    </xf>
    <xf numFmtId="0" fontId="29" fillId="0" borderId="30" xfId="0" applyFont="1" applyBorder="1" applyAlignment="1">
      <alignment wrapText="1"/>
    </xf>
  </cellXfs>
  <cellStyles count="6">
    <cellStyle name="スタイル 1" xfId="4" xr:uid="{74F2790D-4E6A-4997-9ECC-57A346FFA109}"/>
    <cellStyle name="標準" xfId="0" builtinId="0"/>
    <cellStyle name="標準 2" xfId="1" xr:uid="{9C3B3589-3B55-4D4B-AD76-1BC72D7D127F}"/>
    <cellStyle name="標準 2 2" xfId="2" xr:uid="{0C959A65-E715-416F-B653-18A3382C0A44}"/>
    <cellStyle name="標準 3" xfId="3" xr:uid="{2497D6FB-0141-4276-AE35-AC57BDA78B42}"/>
    <cellStyle name="標準 3 2" xfId="5" xr:uid="{53AFA11A-900A-4949-8C95-A1B11604D4C8}"/>
  </cellStyles>
  <dxfs count="108">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bgColor theme="4" tint="0.79998168889431442"/>
        </patternFill>
      </fill>
    </dxf>
    <dxf>
      <fill>
        <patternFill patternType="none">
          <bgColor auto="1"/>
        </patternFill>
      </fill>
    </dxf>
    <dxf>
      <fill>
        <patternFill patternType="solid">
          <fgColor theme="0"/>
          <bgColor auto="1"/>
        </patternFill>
      </fill>
    </dxf>
    <dxf>
      <fill>
        <patternFill>
          <bgColor rgb="FFFFC7CE"/>
        </patternFill>
      </fill>
    </dxf>
    <dxf>
      <fill>
        <patternFill>
          <bgColor theme="4" tint="0.59996337778862885"/>
        </patternFill>
      </fill>
    </dxf>
    <dxf>
      <fill>
        <patternFill patternType="none">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none">
          <fgColor indexed="64"/>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bgColor auto="1"/>
        </patternFill>
      </fill>
    </dxf>
    <dxf>
      <fill>
        <patternFill patternType="solid">
          <fgColor theme="0"/>
          <bgColor auto="1"/>
        </patternFill>
      </fill>
    </dxf>
    <dxf>
      <fill>
        <patternFill patternType="solid">
          <fgColor theme="0"/>
          <bgColor auto="1"/>
        </patternFill>
      </fill>
    </dxf>
    <dxf>
      <fill>
        <patternFill patternType="solid">
          <fgColor theme="0"/>
          <bgColor auto="1"/>
        </patternFill>
      </fill>
    </dxf>
    <dxf>
      <fill>
        <patternFill patternType="solid">
          <fgColor theme="0"/>
          <bgColor theme="0"/>
        </patternFill>
      </fill>
    </dxf>
  </dxfs>
  <tableStyles count="0" defaultTableStyle="TableStyleMedium2" defaultPivotStyle="PivotStyleLight16"/>
  <colors>
    <mruColors>
      <color rgb="FFF3AF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sz="1400" b="0" i="0" u="none" strike="noStrike" kern="1200" spc="0" baseline="0">
                <a:solidFill>
                  <a:sysClr val="windowText" lastClr="000000">
                    <a:lumMod val="65000"/>
                    <a:lumOff val="35000"/>
                  </a:sysClr>
                </a:solidFill>
              </a:rPr>
              <a:t>日付別患者発生状況（エピカーブ）</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2.3784443447516016E-2"/>
          <c:y val="7.3457446808510643E-2"/>
          <c:w val="0.96748383858697429"/>
          <c:h val="0.75872940749427598"/>
        </c:manualLayout>
      </c:layout>
      <c:barChart>
        <c:barDir val="col"/>
        <c:grouping val="stacked"/>
        <c:varyColors val="0"/>
        <c:ser>
          <c:idx val="0"/>
          <c:order val="0"/>
          <c:tx>
            <c:strRef>
              <c:f>集計!$C$1</c:f>
              <c:strCache>
                <c:ptCount val="1"/>
              </c:strCache>
            </c:strRef>
          </c:tx>
          <c:spPr>
            <a:solidFill>
              <a:schemeClr val="accent1"/>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5945-4FDA-ABB3-D6BCE5B9A762}"/>
            </c:ext>
          </c:extLst>
        </c:ser>
        <c:ser>
          <c:idx val="1"/>
          <c:order val="1"/>
          <c:tx>
            <c:strRef>
              <c:f>集計!$D$1</c:f>
              <c:strCache>
                <c:ptCount val="1"/>
              </c:strCache>
            </c:strRef>
          </c:tx>
          <c:spPr>
            <a:solidFill>
              <a:schemeClr val="accent2"/>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5945-4FDA-ABB3-D6BCE5B9A762}"/>
            </c:ext>
          </c:extLst>
        </c:ser>
        <c:ser>
          <c:idx val="2"/>
          <c:order val="2"/>
          <c:tx>
            <c:strRef>
              <c:f>集計!$E$1</c:f>
              <c:strCache>
                <c:ptCount val="1"/>
              </c:strCache>
            </c:strRef>
          </c:tx>
          <c:spPr>
            <a:solidFill>
              <a:schemeClr val="accent3"/>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5945-4FDA-ABB3-D6BCE5B9A762}"/>
            </c:ext>
          </c:extLst>
        </c:ser>
        <c:ser>
          <c:idx val="3"/>
          <c:order val="3"/>
          <c:tx>
            <c:strRef>
              <c:f>集計!$F$1</c:f>
              <c:strCache>
                <c:ptCount val="1"/>
              </c:strCache>
            </c:strRef>
          </c:tx>
          <c:spPr>
            <a:solidFill>
              <a:schemeClr val="accent4"/>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5945-4FDA-ABB3-D6BCE5B9A762}"/>
            </c:ext>
          </c:extLst>
        </c:ser>
        <c:ser>
          <c:idx val="4"/>
          <c:order val="4"/>
          <c:tx>
            <c:strRef>
              <c:f>集計!$G$1</c:f>
              <c:strCache>
                <c:ptCount val="1"/>
              </c:strCache>
            </c:strRef>
          </c:tx>
          <c:spPr>
            <a:solidFill>
              <a:schemeClr val="accent5"/>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5945-4FDA-ABB3-D6BCE5B9A762}"/>
            </c:ext>
          </c:extLst>
        </c:ser>
        <c:ser>
          <c:idx val="5"/>
          <c:order val="5"/>
          <c:tx>
            <c:strRef>
              <c:f>集計!$H$1</c:f>
              <c:strCache>
                <c:ptCount val="1"/>
              </c:strCache>
            </c:strRef>
          </c:tx>
          <c:spPr>
            <a:solidFill>
              <a:schemeClr val="accent6"/>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5945-4FDA-ABB3-D6BCE5B9A762}"/>
            </c:ext>
          </c:extLst>
        </c:ser>
        <c:ser>
          <c:idx val="6"/>
          <c:order val="6"/>
          <c:tx>
            <c:strRef>
              <c:f>集計!$I$1</c:f>
              <c:strCache>
                <c:ptCount val="1"/>
              </c:strCache>
            </c:strRef>
          </c:tx>
          <c:spPr>
            <a:solidFill>
              <a:schemeClr val="accent1">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5945-4FDA-ABB3-D6BCE5B9A762}"/>
            </c:ext>
          </c:extLst>
        </c:ser>
        <c:ser>
          <c:idx val="7"/>
          <c:order val="7"/>
          <c:tx>
            <c:strRef>
              <c:f>集計!$J$1</c:f>
              <c:strCache>
                <c:ptCount val="1"/>
              </c:strCache>
            </c:strRef>
          </c:tx>
          <c:spPr>
            <a:solidFill>
              <a:schemeClr val="accent2">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5945-4FDA-ABB3-D6BCE5B9A762}"/>
            </c:ext>
          </c:extLst>
        </c:ser>
        <c:ser>
          <c:idx val="8"/>
          <c:order val="8"/>
          <c:tx>
            <c:strRef>
              <c:f>集計!$K$1</c:f>
              <c:strCache>
                <c:ptCount val="1"/>
              </c:strCache>
            </c:strRef>
          </c:tx>
          <c:spPr>
            <a:solidFill>
              <a:schemeClr val="accent3">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5945-4FDA-ABB3-D6BCE5B9A762}"/>
            </c:ext>
          </c:extLst>
        </c:ser>
        <c:ser>
          <c:idx val="9"/>
          <c:order val="9"/>
          <c:tx>
            <c:strRef>
              <c:f>集計!$L$1</c:f>
              <c:strCache>
                <c:ptCount val="1"/>
              </c:strCache>
            </c:strRef>
          </c:tx>
          <c:spPr>
            <a:solidFill>
              <a:schemeClr val="accent4">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5945-4FDA-ABB3-D6BCE5B9A762}"/>
            </c:ext>
          </c:extLst>
        </c:ser>
        <c:ser>
          <c:idx val="10"/>
          <c:order val="10"/>
          <c:tx>
            <c:strRef>
              <c:f>集計!$M$1</c:f>
              <c:strCache>
                <c:ptCount val="1"/>
              </c:strCache>
            </c:strRef>
          </c:tx>
          <c:spPr>
            <a:solidFill>
              <a:schemeClr val="accent5">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A-5945-4FDA-ABB3-D6BCE5B9A762}"/>
            </c:ext>
          </c:extLst>
        </c:ser>
        <c:ser>
          <c:idx val="11"/>
          <c:order val="11"/>
          <c:tx>
            <c:strRef>
              <c:f>集計!$N$1</c:f>
              <c:strCache>
                <c:ptCount val="1"/>
              </c:strCache>
            </c:strRef>
          </c:tx>
          <c:spPr>
            <a:solidFill>
              <a:schemeClr val="accent6">
                <a:lumMod val="6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B-5945-4FDA-ABB3-D6BCE5B9A762}"/>
            </c:ext>
          </c:extLst>
        </c:ser>
        <c:ser>
          <c:idx val="12"/>
          <c:order val="12"/>
          <c:tx>
            <c:strRef>
              <c:f>集計!$O$1</c:f>
              <c:strCache>
                <c:ptCount val="1"/>
              </c:strCache>
            </c:strRef>
          </c:tx>
          <c:spPr>
            <a:solidFill>
              <a:schemeClr val="accent1">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C-5945-4FDA-ABB3-D6BCE5B9A762}"/>
            </c:ext>
          </c:extLst>
        </c:ser>
        <c:ser>
          <c:idx val="13"/>
          <c:order val="13"/>
          <c:tx>
            <c:strRef>
              <c:f>集計!$P$1</c:f>
              <c:strCache>
                <c:ptCount val="1"/>
              </c:strCache>
            </c:strRef>
          </c:tx>
          <c:spPr>
            <a:solidFill>
              <a:schemeClr val="accent2">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D-5945-4FDA-ABB3-D6BCE5B9A762}"/>
            </c:ext>
          </c:extLst>
        </c:ser>
        <c:ser>
          <c:idx val="14"/>
          <c:order val="14"/>
          <c:tx>
            <c:strRef>
              <c:f>集計!$Q$1</c:f>
              <c:strCache>
                <c:ptCount val="1"/>
              </c:strCache>
            </c:strRef>
          </c:tx>
          <c:spPr>
            <a:solidFill>
              <a:schemeClr val="accent3">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E-5945-4FDA-ABB3-D6BCE5B9A762}"/>
            </c:ext>
          </c:extLst>
        </c:ser>
        <c:ser>
          <c:idx val="15"/>
          <c:order val="15"/>
          <c:tx>
            <c:strRef>
              <c:f>集計!$R$1</c:f>
              <c:strCache>
                <c:ptCount val="1"/>
              </c:strCache>
            </c:strRef>
          </c:tx>
          <c:spPr>
            <a:solidFill>
              <a:schemeClr val="accent4">
                <a:lumMod val="80000"/>
                <a:lumOff val="20000"/>
              </a:schemeClr>
            </a:solidFill>
            <a:ln>
              <a:solidFill>
                <a:schemeClr val="tx1"/>
              </a:solid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F-5945-4FDA-ABB3-D6BCE5B9A762}"/>
            </c:ext>
          </c:extLst>
        </c:ser>
        <c:dLbls>
          <c:showLegendKey val="0"/>
          <c:showVal val="0"/>
          <c:showCatName val="0"/>
          <c:showSerName val="0"/>
          <c:showPercent val="0"/>
          <c:showBubbleSize val="0"/>
        </c:dLbls>
        <c:gapWidth val="0"/>
        <c:overlap val="100"/>
        <c:axId val="992639856"/>
        <c:axId val="798068880"/>
      </c:barChart>
      <c:catAx>
        <c:axId val="9926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98068880"/>
        <c:crosses val="autoZero"/>
        <c:auto val="1"/>
        <c:lblAlgn val="ctr"/>
        <c:lblOffset val="100"/>
        <c:noMultiLvlLbl val="0"/>
      </c:catAx>
      <c:valAx>
        <c:axId val="798068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2639856"/>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barChart>
        <c:barDir val="col"/>
        <c:grouping val="stacked"/>
        <c:varyColors val="0"/>
        <c:ser>
          <c:idx val="0"/>
          <c:order val="0"/>
          <c:tx>
            <c:strRef>
              <c:f>集計!$C$1</c:f>
              <c:strCache>
                <c:ptCount val="1"/>
              </c:strCache>
            </c:strRef>
          </c:tx>
          <c:spPr>
            <a:solidFill>
              <a:schemeClr val="accent1"/>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集計!$C$2:$C$61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0-778B-46D2-8F24-ACFE5C7B0536}"/>
            </c:ext>
          </c:extLst>
        </c:ser>
        <c:ser>
          <c:idx val="1"/>
          <c:order val="1"/>
          <c:tx>
            <c:strRef>
              <c:f>集計!$D$1</c:f>
              <c:strCache>
                <c:ptCount val="1"/>
              </c:strCache>
            </c:strRef>
          </c:tx>
          <c:spPr>
            <a:solidFill>
              <a:schemeClr val="accent2"/>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集計!$D$2:$D$61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1-778B-46D2-8F24-ACFE5C7B0536}"/>
            </c:ext>
          </c:extLst>
        </c:ser>
        <c:ser>
          <c:idx val="2"/>
          <c:order val="2"/>
          <c:tx>
            <c:strRef>
              <c:f>集計!$E$1</c:f>
              <c:strCache>
                <c:ptCount val="1"/>
              </c:strCache>
            </c:strRef>
          </c:tx>
          <c:spPr>
            <a:solidFill>
              <a:schemeClr val="accent3"/>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集計!$E$2:$E$61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2-778B-46D2-8F24-ACFE5C7B0536}"/>
            </c:ext>
          </c:extLst>
        </c:ser>
        <c:ser>
          <c:idx val="3"/>
          <c:order val="3"/>
          <c:tx>
            <c:strRef>
              <c:f>集計!$F$1</c:f>
              <c:strCache>
                <c:ptCount val="1"/>
              </c:strCache>
            </c:strRef>
          </c:tx>
          <c:spPr>
            <a:solidFill>
              <a:schemeClr val="accent4"/>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集計!$F$2:$F$61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3-778B-46D2-8F24-ACFE5C7B0536}"/>
            </c:ext>
          </c:extLst>
        </c:ser>
        <c:ser>
          <c:idx val="4"/>
          <c:order val="4"/>
          <c:tx>
            <c:strRef>
              <c:f>集計!$G$1</c:f>
              <c:strCache>
                <c:ptCount val="1"/>
              </c:strCache>
            </c:strRef>
          </c:tx>
          <c:spPr>
            <a:solidFill>
              <a:schemeClr val="accent5"/>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集計!$G$2:$G$61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4-778B-46D2-8F24-ACFE5C7B0536}"/>
            </c:ext>
          </c:extLst>
        </c:ser>
        <c:ser>
          <c:idx val="5"/>
          <c:order val="5"/>
          <c:tx>
            <c:strRef>
              <c:f>集計!$H$1</c:f>
              <c:strCache>
                <c:ptCount val="1"/>
              </c:strCache>
            </c:strRef>
          </c:tx>
          <c:spPr>
            <a:solidFill>
              <a:schemeClr val="accent6"/>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集計!$H$2:$H$61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5-778B-46D2-8F24-ACFE5C7B0536}"/>
            </c:ext>
          </c:extLst>
        </c:ser>
        <c:ser>
          <c:idx val="6"/>
          <c:order val="6"/>
          <c:tx>
            <c:strRef>
              <c:f>集計!$I$1</c:f>
              <c:strCache>
                <c:ptCount val="1"/>
              </c:strCache>
            </c:strRef>
          </c:tx>
          <c:spPr>
            <a:solidFill>
              <a:schemeClr val="accent1">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集計!$I$2:$I$61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6-778B-46D2-8F24-ACFE5C7B0536}"/>
            </c:ext>
          </c:extLst>
        </c:ser>
        <c:ser>
          <c:idx val="7"/>
          <c:order val="7"/>
          <c:tx>
            <c:strRef>
              <c:f>集計!$J$1</c:f>
              <c:strCache>
                <c:ptCount val="1"/>
              </c:strCache>
            </c:strRef>
          </c:tx>
          <c:spPr>
            <a:solidFill>
              <a:schemeClr val="accent2">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集計!$J$2:$J$61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7-778B-46D2-8F24-ACFE5C7B0536}"/>
            </c:ext>
          </c:extLst>
        </c:ser>
        <c:ser>
          <c:idx val="8"/>
          <c:order val="8"/>
          <c:tx>
            <c:strRef>
              <c:f>集計!$K$1</c:f>
              <c:strCache>
                <c:ptCount val="1"/>
              </c:strCache>
            </c:strRef>
          </c:tx>
          <c:spPr>
            <a:solidFill>
              <a:schemeClr val="accent3">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集計!$K$2:$K$61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8-778B-46D2-8F24-ACFE5C7B0536}"/>
            </c:ext>
          </c:extLst>
        </c:ser>
        <c:ser>
          <c:idx val="9"/>
          <c:order val="9"/>
          <c:tx>
            <c:strRef>
              <c:f>集計!$L$1</c:f>
              <c:strCache>
                <c:ptCount val="1"/>
              </c:strCache>
            </c:strRef>
          </c:tx>
          <c:spPr>
            <a:solidFill>
              <a:schemeClr val="accent4">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集計!$L$2:$L$61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9-778B-46D2-8F24-ACFE5C7B0536}"/>
            </c:ext>
          </c:extLst>
        </c:ser>
        <c:ser>
          <c:idx val="10"/>
          <c:order val="10"/>
          <c:tx>
            <c:strRef>
              <c:f>集計!$M$1</c:f>
              <c:strCache>
                <c:ptCount val="1"/>
              </c:strCache>
            </c:strRef>
          </c:tx>
          <c:spPr>
            <a:solidFill>
              <a:schemeClr val="accent5">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集計!$M$2:$M$61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A-778B-46D2-8F24-ACFE5C7B0536}"/>
            </c:ext>
          </c:extLst>
        </c:ser>
        <c:ser>
          <c:idx val="11"/>
          <c:order val="11"/>
          <c:tx>
            <c:strRef>
              <c:f>集計!$N$1</c:f>
              <c:strCache>
                <c:ptCount val="1"/>
              </c:strCache>
            </c:strRef>
          </c:tx>
          <c:spPr>
            <a:solidFill>
              <a:schemeClr val="accent6">
                <a:lumMod val="6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集計!$N$2:$N$61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B-778B-46D2-8F24-ACFE5C7B0536}"/>
            </c:ext>
          </c:extLst>
        </c:ser>
        <c:ser>
          <c:idx val="12"/>
          <c:order val="12"/>
          <c:tx>
            <c:strRef>
              <c:f>集計!$O$1</c:f>
              <c:strCache>
                <c:ptCount val="1"/>
              </c:strCache>
            </c:strRef>
          </c:tx>
          <c:spPr>
            <a:solidFill>
              <a:schemeClr val="accent1">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集計!$O$2:$O$61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C-778B-46D2-8F24-ACFE5C7B0536}"/>
            </c:ext>
          </c:extLst>
        </c:ser>
        <c:ser>
          <c:idx val="13"/>
          <c:order val="13"/>
          <c:tx>
            <c:strRef>
              <c:f>集計!$P$1</c:f>
              <c:strCache>
                <c:ptCount val="1"/>
              </c:strCache>
            </c:strRef>
          </c:tx>
          <c:spPr>
            <a:solidFill>
              <a:schemeClr val="accent2">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集計!$P$2:$P$61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D-778B-46D2-8F24-ACFE5C7B0536}"/>
            </c:ext>
          </c:extLst>
        </c:ser>
        <c:ser>
          <c:idx val="14"/>
          <c:order val="14"/>
          <c:tx>
            <c:strRef>
              <c:f>集計!$Q$1</c:f>
              <c:strCache>
                <c:ptCount val="1"/>
              </c:strCache>
            </c:strRef>
          </c:tx>
          <c:spPr>
            <a:solidFill>
              <a:schemeClr val="accent3">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集計!$Q$2:$Q$61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E-778B-46D2-8F24-ACFE5C7B0536}"/>
            </c:ext>
          </c:extLst>
        </c:ser>
        <c:ser>
          <c:idx val="15"/>
          <c:order val="15"/>
          <c:tx>
            <c:strRef>
              <c:f>集計!$R$1</c:f>
              <c:strCache>
                <c:ptCount val="1"/>
              </c:strCache>
            </c:strRef>
          </c:tx>
          <c:spPr>
            <a:solidFill>
              <a:schemeClr val="accent4">
                <a:lumMod val="80000"/>
                <a:lumOff val="20000"/>
              </a:schemeClr>
            </a:solidFill>
            <a:ln>
              <a:noFill/>
            </a:ln>
            <a:effectLst/>
          </c:spPr>
          <c:invertIfNegative val="0"/>
          <c:cat>
            <c:multiLvlStrRef>
              <c:f>集計!$A$2:$B$61</c:f>
              <c:multiLvlStrCache>
                <c:ptCount val="60"/>
                <c:lvl>
                  <c:pt idx="0">
                    <c:v>1/0</c:v>
                  </c:pt>
                  <c:pt idx="1">
                    <c:v>1/1</c:v>
                  </c:pt>
                  <c:pt idx="2">
                    <c:v>1/2</c:v>
                  </c:pt>
                  <c:pt idx="3">
                    <c:v>1/3</c:v>
                  </c:pt>
                  <c:pt idx="4">
                    <c:v>1/4</c:v>
                  </c:pt>
                  <c:pt idx="5">
                    <c:v>1/5</c:v>
                  </c:pt>
                  <c:pt idx="6">
                    <c:v>1/6</c:v>
                  </c:pt>
                  <c:pt idx="7">
                    <c:v>1/7</c:v>
                  </c:pt>
                  <c:pt idx="8">
                    <c:v>1/8</c:v>
                  </c:pt>
                  <c:pt idx="9">
                    <c:v>1/9</c:v>
                  </c:pt>
                  <c:pt idx="10">
                    <c:v>1/10</c:v>
                  </c:pt>
                  <c:pt idx="11">
                    <c:v>1/11</c:v>
                  </c:pt>
                  <c:pt idx="12">
                    <c:v>1/12</c:v>
                  </c:pt>
                  <c:pt idx="13">
                    <c:v>1/13</c:v>
                  </c:pt>
                  <c:pt idx="14">
                    <c:v>1/14</c:v>
                  </c:pt>
                  <c:pt idx="15">
                    <c:v>1/15</c:v>
                  </c:pt>
                  <c:pt idx="16">
                    <c:v>1/16</c:v>
                  </c:pt>
                  <c:pt idx="17">
                    <c:v>1/17</c:v>
                  </c:pt>
                  <c:pt idx="18">
                    <c:v>1/18</c:v>
                  </c:pt>
                  <c:pt idx="19">
                    <c:v>1/19</c:v>
                  </c:pt>
                  <c:pt idx="20">
                    <c:v>1/20</c:v>
                  </c:pt>
                  <c:pt idx="21">
                    <c:v>1/21</c:v>
                  </c:pt>
                  <c:pt idx="22">
                    <c:v>1/22</c:v>
                  </c:pt>
                  <c:pt idx="23">
                    <c:v>1/23</c:v>
                  </c:pt>
                  <c:pt idx="24">
                    <c:v>1/24</c:v>
                  </c:pt>
                  <c:pt idx="25">
                    <c:v>1/25</c:v>
                  </c:pt>
                  <c:pt idx="26">
                    <c:v>1/26</c:v>
                  </c:pt>
                  <c:pt idx="27">
                    <c:v>1/27</c:v>
                  </c:pt>
                  <c:pt idx="28">
                    <c:v>1/28</c:v>
                  </c:pt>
                  <c:pt idx="29">
                    <c:v>1/29</c:v>
                  </c:pt>
                  <c:pt idx="30">
                    <c:v>1/30</c:v>
                  </c:pt>
                  <c:pt idx="31">
                    <c:v>1/31</c:v>
                  </c:pt>
                  <c:pt idx="32">
                    <c:v>2/1</c:v>
                  </c:pt>
                  <c:pt idx="33">
                    <c:v>2/2</c:v>
                  </c:pt>
                  <c:pt idx="34">
                    <c:v>2/3</c:v>
                  </c:pt>
                  <c:pt idx="35">
                    <c:v>2/4</c:v>
                  </c:pt>
                  <c:pt idx="36">
                    <c:v>2/5</c:v>
                  </c:pt>
                  <c:pt idx="37">
                    <c:v>2/6</c:v>
                  </c:pt>
                  <c:pt idx="38">
                    <c:v>2/7</c:v>
                  </c:pt>
                  <c:pt idx="39">
                    <c:v>2/8</c:v>
                  </c:pt>
                  <c:pt idx="40">
                    <c:v>2/9</c:v>
                  </c:pt>
                  <c:pt idx="41">
                    <c:v>2/10</c:v>
                  </c:pt>
                  <c:pt idx="42">
                    <c:v>2/11</c:v>
                  </c:pt>
                  <c:pt idx="43">
                    <c:v>2/12</c:v>
                  </c:pt>
                  <c:pt idx="44">
                    <c:v>2/13</c:v>
                  </c:pt>
                  <c:pt idx="45">
                    <c:v>2/14</c:v>
                  </c:pt>
                  <c:pt idx="46">
                    <c:v>2/15</c:v>
                  </c:pt>
                  <c:pt idx="47">
                    <c:v>2/16</c:v>
                  </c:pt>
                  <c:pt idx="48">
                    <c:v>2/17</c:v>
                  </c:pt>
                  <c:pt idx="49">
                    <c:v>2/18</c:v>
                  </c:pt>
                  <c:pt idx="50">
                    <c:v>2/19</c:v>
                  </c:pt>
                  <c:pt idx="51">
                    <c:v>2/20</c:v>
                  </c:pt>
                  <c:pt idx="52">
                    <c:v>2/21</c:v>
                  </c:pt>
                  <c:pt idx="53">
                    <c:v>2/22</c:v>
                  </c:pt>
                  <c:pt idx="54">
                    <c:v>2/23</c:v>
                  </c:pt>
                  <c:pt idx="55">
                    <c:v>2/24</c:v>
                  </c:pt>
                  <c:pt idx="56">
                    <c:v>2/25</c:v>
                  </c:pt>
                  <c:pt idx="57">
                    <c:v>2/26</c:v>
                  </c:pt>
                  <c:pt idx="58">
                    <c:v>2/27</c:v>
                  </c:pt>
                  <c:pt idx="59">
                    <c:v>2/28</c:v>
                  </c:pt>
                </c:lvl>
                <c:lvl>
                  <c:pt idx="0">
                    <c:v>1日目</c:v>
                  </c:pt>
                  <c:pt idx="1">
                    <c:v>2日目</c:v>
                  </c:pt>
                  <c:pt idx="2">
                    <c:v>3日目</c:v>
                  </c:pt>
                  <c:pt idx="3">
                    <c:v>4日目</c:v>
                  </c:pt>
                  <c:pt idx="4">
                    <c:v>5日目</c:v>
                  </c:pt>
                  <c:pt idx="5">
                    <c:v>6日目</c:v>
                  </c:pt>
                  <c:pt idx="6">
                    <c:v>7日目</c:v>
                  </c:pt>
                  <c:pt idx="7">
                    <c:v>8日目</c:v>
                  </c:pt>
                  <c:pt idx="8">
                    <c:v>9日目</c:v>
                  </c:pt>
                  <c:pt idx="9">
                    <c:v>10日目</c:v>
                  </c:pt>
                  <c:pt idx="10">
                    <c:v>11日目</c:v>
                  </c:pt>
                  <c:pt idx="11">
                    <c:v>12日目</c:v>
                  </c:pt>
                  <c:pt idx="12">
                    <c:v>13日目</c:v>
                  </c:pt>
                  <c:pt idx="13">
                    <c:v>14日目</c:v>
                  </c:pt>
                  <c:pt idx="14">
                    <c:v>15日目</c:v>
                  </c:pt>
                  <c:pt idx="15">
                    <c:v>16日目</c:v>
                  </c:pt>
                  <c:pt idx="16">
                    <c:v>17日目</c:v>
                  </c:pt>
                  <c:pt idx="17">
                    <c:v>18日目</c:v>
                  </c:pt>
                  <c:pt idx="18">
                    <c:v>19日目</c:v>
                  </c:pt>
                  <c:pt idx="19">
                    <c:v>20日目</c:v>
                  </c:pt>
                  <c:pt idx="20">
                    <c:v>21日目</c:v>
                  </c:pt>
                  <c:pt idx="21">
                    <c:v>22日目</c:v>
                  </c:pt>
                  <c:pt idx="22">
                    <c:v>23日目</c:v>
                  </c:pt>
                  <c:pt idx="23">
                    <c:v>24日目</c:v>
                  </c:pt>
                  <c:pt idx="24">
                    <c:v>25日目</c:v>
                  </c:pt>
                  <c:pt idx="25">
                    <c:v>26日目</c:v>
                  </c:pt>
                  <c:pt idx="26">
                    <c:v>27日目</c:v>
                  </c:pt>
                  <c:pt idx="27">
                    <c:v>28日目</c:v>
                  </c:pt>
                  <c:pt idx="28">
                    <c:v>29日目</c:v>
                  </c:pt>
                  <c:pt idx="29">
                    <c:v>30日目</c:v>
                  </c:pt>
                  <c:pt idx="30">
                    <c:v>31日目</c:v>
                  </c:pt>
                  <c:pt idx="31">
                    <c:v>32日目</c:v>
                  </c:pt>
                  <c:pt idx="32">
                    <c:v>33日目</c:v>
                  </c:pt>
                  <c:pt idx="33">
                    <c:v>34日目</c:v>
                  </c:pt>
                  <c:pt idx="34">
                    <c:v>35日目</c:v>
                  </c:pt>
                  <c:pt idx="35">
                    <c:v>36日目</c:v>
                  </c:pt>
                  <c:pt idx="36">
                    <c:v>37日目</c:v>
                  </c:pt>
                  <c:pt idx="37">
                    <c:v>38日目</c:v>
                  </c:pt>
                  <c:pt idx="38">
                    <c:v>39日目</c:v>
                  </c:pt>
                  <c:pt idx="39">
                    <c:v>40日目</c:v>
                  </c:pt>
                  <c:pt idx="40">
                    <c:v>41日目</c:v>
                  </c:pt>
                  <c:pt idx="41">
                    <c:v>42日目</c:v>
                  </c:pt>
                  <c:pt idx="42">
                    <c:v>43日目</c:v>
                  </c:pt>
                  <c:pt idx="43">
                    <c:v>44日目</c:v>
                  </c:pt>
                  <c:pt idx="44">
                    <c:v>45日目</c:v>
                  </c:pt>
                  <c:pt idx="45">
                    <c:v>46日目</c:v>
                  </c:pt>
                  <c:pt idx="46">
                    <c:v>47日目</c:v>
                  </c:pt>
                  <c:pt idx="47">
                    <c:v>48日目</c:v>
                  </c:pt>
                  <c:pt idx="48">
                    <c:v>49日目</c:v>
                  </c:pt>
                  <c:pt idx="49">
                    <c:v>50日目</c:v>
                  </c:pt>
                  <c:pt idx="50">
                    <c:v>51日目</c:v>
                  </c:pt>
                  <c:pt idx="51">
                    <c:v>52日目</c:v>
                  </c:pt>
                  <c:pt idx="52">
                    <c:v>53日目</c:v>
                  </c:pt>
                  <c:pt idx="53">
                    <c:v>54日目</c:v>
                  </c:pt>
                  <c:pt idx="54">
                    <c:v>55日目</c:v>
                  </c:pt>
                  <c:pt idx="55">
                    <c:v>56日目</c:v>
                  </c:pt>
                  <c:pt idx="56">
                    <c:v>57日目</c:v>
                  </c:pt>
                  <c:pt idx="57">
                    <c:v>58日目</c:v>
                  </c:pt>
                  <c:pt idx="58">
                    <c:v>59日目</c:v>
                  </c:pt>
                  <c:pt idx="59">
                    <c:v>60日目</c:v>
                  </c:pt>
                </c:lvl>
              </c:multiLvlStrCache>
            </c:multiLvlStrRef>
          </c:cat>
          <c:val>
            <c:numRef>
              <c:f>集計!$R$2:$R$61</c:f>
              <c:numCache>
                <c:formatCode>General</c:formatCode>
                <c:ptCount val="60"/>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numCache>
            </c:numRef>
          </c:val>
          <c:extLst>
            <c:ext xmlns:c16="http://schemas.microsoft.com/office/drawing/2014/chart" uri="{C3380CC4-5D6E-409C-BE32-E72D297353CC}">
              <c16:uniqueId val="{0000000F-778B-46D2-8F24-ACFE5C7B0536}"/>
            </c:ext>
          </c:extLst>
        </c:ser>
        <c:dLbls>
          <c:showLegendKey val="0"/>
          <c:showVal val="0"/>
          <c:showCatName val="0"/>
          <c:showSerName val="0"/>
          <c:showPercent val="0"/>
          <c:showBubbleSize val="0"/>
        </c:dLbls>
        <c:gapWidth val="150"/>
        <c:overlap val="100"/>
        <c:axId val="992639856"/>
        <c:axId val="798068880"/>
      </c:barChart>
      <c:catAx>
        <c:axId val="99263985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98068880"/>
        <c:crosses val="autoZero"/>
        <c:auto val="1"/>
        <c:lblAlgn val="ctr"/>
        <c:lblOffset val="100"/>
        <c:noMultiLvlLbl val="0"/>
      </c:catAx>
      <c:valAx>
        <c:axId val="798068880"/>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992639856"/>
        <c:crosses val="autoZero"/>
        <c:crossBetween val="between"/>
        <c:majorUnit val="1"/>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layout>
        <c:manualLayout>
          <c:xMode val="edge"/>
          <c:yMode val="edge"/>
          <c:x val="0.16958839429172254"/>
          <c:y val="5.7656425210839406E-2"/>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noFill/>
            </a:ln>
            <a:effectLst/>
          </c:spPr>
          <c:invertIfNegative val="0"/>
          <c:cat>
            <c:numRef>
              <c:f>'補足用(ご自由にお使いください)'!$C$7:$C$66</c:f>
              <c:numCache>
                <c:formatCode>m/d;@</c:formatCode>
                <c:ptCount val="60"/>
              </c:numCache>
            </c:numRef>
          </c:cat>
          <c:val>
            <c:numRef>
              <c:f>'補足用(ご自由にお使いください)'!$D$7:$D$66</c:f>
              <c:numCache>
                <c:formatCode>General</c:formatCode>
                <c:ptCount val="60"/>
              </c:numCache>
            </c:numRef>
          </c:val>
          <c:extLst>
            <c:ext xmlns:c16="http://schemas.microsoft.com/office/drawing/2014/chart" uri="{C3380CC4-5D6E-409C-BE32-E72D297353CC}">
              <c16:uniqueId val="{00000000-E1DF-4C3D-9501-D872DFC893F8}"/>
            </c:ext>
          </c:extLst>
        </c:ser>
        <c:ser>
          <c:idx val="1"/>
          <c:order val="1"/>
          <c:tx>
            <c:strRef>
              <c:f>'補足用(ご自由にお使いください)'!$E$6</c:f>
              <c:strCache>
                <c:ptCount val="1"/>
                <c:pt idx="0">
                  <c:v>0</c:v>
                </c:pt>
              </c:strCache>
            </c:strRef>
          </c:tx>
          <c:spPr>
            <a:solidFill>
              <a:schemeClr val="accent2"/>
            </a:solidFill>
            <a:ln>
              <a:noFill/>
            </a:ln>
            <a:effectLst/>
          </c:spPr>
          <c:invertIfNegative val="0"/>
          <c:cat>
            <c:numRef>
              <c:f>'補足用(ご自由にお使いください)'!$C$7:$C$66</c:f>
              <c:numCache>
                <c:formatCode>m/d;@</c:formatCode>
                <c:ptCount val="60"/>
              </c:numCache>
            </c:numRef>
          </c:cat>
          <c:val>
            <c:numRef>
              <c:f>'補足用(ご自由にお使いください)'!$E$7:$E$66</c:f>
              <c:numCache>
                <c:formatCode>General</c:formatCode>
                <c:ptCount val="60"/>
              </c:numCache>
            </c:numRef>
          </c:val>
          <c:extLst>
            <c:ext xmlns:c16="http://schemas.microsoft.com/office/drawing/2014/chart" uri="{C3380CC4-5D6E-409C-BE32-E72D297353CC}">
              <c16:uniqueId val="{00000001-E1DF-4C3D-9501-D872DFC893F8}"/>
            </c:ext>
          </c:extLst>
        </c:ser>
        <c:ser>
          <c:idx val="2"/>
          <c:order val="2"/>
          <c:tx>
            <c:strRef>
              <c:f>'補足用(ご自由にお使いください)'!$F$6</c:f>
              <c:strCache>
                <c:ptCount val="1"/>
                <c:pt idx="0">
                  <c:v>0</c:v>
                </c:pt>
              </c:strCache>
            </c:strRef>
          </c:tx>
          <c:spPr>
            <a:solidFill>
              <a:schemeClr val="accent3"/>
            </a:solidFill>
            <a:ln>
              <a:noFill/>
            </a:ln>
            <a:effectLst/>
          </c:spPr>
          <c:invertIfNegative val="0"/>
          <c:cat>
            <c:numRef>
              <c:f>'補足用(ご自由にお使いください)'!$C$7:$C$66</c:f>
              <c:numCache>
                <c:formatCode>m/d;@</c:formatCode>
                <c:ptCount val="60"/>
              </c:numCache>
            </c:numRef>
          </c:cat>
          <c:val>
            <c:numRef>
              <c:f>'補足用(ご自由にお使いください)'!$F$7:$F$66</c:f>
              <c:numCache>
                <c:formatCode>General</c:formatCode>
                <c:ptCount val="60"/>
              </c:numCache>
            </c:numRef>
          </c:val>
          <c:extLst>
            <c:ext xmlns:c16="http://schemas.microsoft.com/office/drawing/2014/chart" uri="{C3380CC4-5D6E-409C-BE32-E72D297353CC}">
              <c16:uniqueId val="{00000002-E1DF-4C3D-9501-D872DFC893F8}"/>
            </c:ext>
          </c:extLst>
        </c:ser>
        <c:ser>
          <c:idx val="3"/>
          <c:order val="3"/>
          <c:tx>
            <c:strRef>
              <c:f>'補足用(ご自由にお使いください)'!$G$6</c:f>
              <c:strCache>
                <c:ptCount val="1"/>
                <c:pt idx="0">
                  <c:v>0</c:v>
                </c:pt>
              </c:strCache>
            </c:strRef>
          </c:tx>
          <c:spPr>
            <a:solidFill>
              <a:schemeClr val="accent4"/>
            </a:solidFill>
            <a:ln>
              <a:noFill/>
            </a:ln>
            <a:effectLst/>
          </c:spPr>
          <c:invertIfNegative val="0"/>
          <c:cat>
            <c:numRef>
              <c:f>'補足用(ご自由にお使いください)'!$C$7:$C$66</c:f>
              <c:numCache>
                <c:formatCode>m/d;@</c:formatCode>
                <c:ptCount val="60"/>
              </c:numCache>
            </c:numRef>
          </c:cat>
          <c:val>
            <c:numRef>
              <c:f>'補足用(ご自由にお使いください)'!$G$7:$G$66</c:f>
              <c:numCache>
                <c:formatCode>General</c:formatCode>
                <c:ptCount val="60"/>
              </c:numCache>
            </c:numRef>
          </c:val>
          <c:extLst>
            <c:ext xmlns:c16="http://schemas.microsoft.com/office/drawing/2014/chart" uri="{C3380CC4-5D6E-409C-BE32-E72D297353CC}">
              <c16:uniqueId val="{00000003-E1DF-4C3D-9501-D872DFC893F8}"/>
            </c:ext>
          </c:extLst>
        </c:ser>
        <c:ser>
          <c:idx val="4"/>
          <c:order val="4"/>
          <c:tx>
            <c:strRef>
              <c:f>'補足用(ご自由にお使いください)'!$H$6</c:f>
              <c:strCache>
                <c:ptCount val="1"/>
                <c:pt idx="0">
                  <c:v>0</c:v>
                </c:pt>
              </c:strCache>
            </c:strRef>
          </c:tx>
          <c:spPr>
            <a:solidFill>
              <a:schemeClr val="accent5"/>
            </a:solidFill>
            <a:ln>
              <a:noFill/>
            </a:ln>
            <a:effectLst/>
          </c:spPr>
          <c:invertIfNegative val="0"/>
          <c:cat>
            <c:numRef>
              <c:f>'補足用(ご自由にお使いください)'!$C$7:$C$66</c:f>
              <c:numCache>
                <c:formatCode>m/d;@</c:formatCode>
                <c:ptCount val="60"/>
              </c:numCache>
            </c:numRef>
          </c:cat>
          <c:val>
            <c:numRef>
              <c:f>'補足用(ご自由にお使いください)'!$H$7:$H$66</c:f>
              <c:numCache>
                <c:formatCode>General</c:formatCode>
                <c:ptCount val="60"/>
              </c:numCache>
            </c:numRef>
          </c:val>
          <c:extLst>
            <c:ext xmlns:c16="http://schemas.microsoft.com/office/drawing/2014/chart" uri="{C3380CC4-5D6E-409C-BE32-E72D297353CC}">
              <c16:uniqueId val="{00000004-E1DF-4C3D-9501-D872DFC893F8}"/>
            </c:ext>
          </c:extLst>
        </c:ser>
        <c:ser>
          <c:idx val="5"/>
          <c:order val="5"/>
          <c:tx>
            <c:strRef>
              <c:f>'補足用(ご自由にお使いください)'!$I$6</c:f>
              <c:strCache>
                <c:ptCount val="1"/>
                <c:pt idx="0">
                  <c:v>0</c:v>
                </c:pt>
              </c:strCache>
            </c:strRef>
          </c:tx>
          <c:spPr>
            <a:solidFill>
              <a:schemeClr val="accent6"/>
            </a:solidFill>
            <a:ln>
              <a:noFill/>
            </a:ln>
            <a:effectLst/>
          </c:spPr>
          <c:invertIfNegative val="0"/>
          <c:cat>
            <c:numRef>
              <c:f>'補足用(ご自由にお使いください)'!$C$7:$C$66</c:f>
              <c:numCache>
                <c:formatCode>m/d;@</c:formatCode>
                <c:ptCount val="60"/>
              </c:numCache>
            </c:numRef>
          </c:cat>
          <c:val>
            <c:numRef>
              <c:f>'補足用(ご自由にお使いください)'!$I$7:$I$66</c:f>
              <c:numCache>
                <c:formatCode>General</c:formatCode>
                <c:ptCount val="60"/>
              </c:numCache>
            </c:numRef>
          </c:val>
          <c:extLst>
            <c:ext xmlns:c16="http://schemas.microsoft.com/office/drawing/2014/chart" uri="{C3380CC4-5D6E-409C-BE32-E72D297353CC}">
              <c16:uniqueId val="{00000005-E1DF-4C3D-9501-D872DFC893F8}"/>
            </c:ext>
          </c:extLst>
        </c:ser>
        <c:ser>
          <c:idx val="6"/>
          <c:order val="6"/>
          <c:tx>
            <c:strRef>
              <c:f>'補足用(ご自由にお使いください)'!$J$6</c:f>
              <c:strCache>
                <c:ptCount val="1"/>
                <c:pt idx="0">
                  <c:v>0</c:v>
                </c:pt>
              </c:strCache>
            </c:strRef>
          </c:tx>
          <c:spPr>
            <a:solidFill>
              <a:schemeClr val="accent1">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'補足用(ご自由にお使いください)'!$J$7:$J$66</c:f>
              <c:numCache>
                <c:formatCode>General</c:formatCode>
                <c:ptCount val="60"/>
              </c:numCache>
            </c:numRef>
          </c:val>
          <c:extLst>
            <c:ext xmlns:c16="http://schemas.microsoft.com/office/drawing/2014/chart" uri="{C3380CC4-5D6E-409C-BE32-E72D297353CC}">
              <c16:uniqueId val="{00000006-E1DF-4C3D-9501-D872DFC893F8}"/>
            </c:ext>
          </c:extLst>
        </c:ser>
        <c:ser>
          <c:idx val="7"/>
          <c:order val="7"/>
          <c:tx>
            <c:strRef>
              <c:f>'補足用(ご自由にお使いください)'!$K$6</c:f>
              <c:strCache>
                <c:ptCount val="1"/>
                <c:pt idx="0">
                  <c:v>0</c:v>
                </c:pt>
              </c:strCache>
            </c:strRef>
          </c:tx>
          <c:spPr>
            <a:solidFill>
              <a:schemeClr val="accent2">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'補足用(ご自由にお使いください)'!$K$7:$K$66</c:f>
              <c:numCache>
                <c:formatCode>General</c:formatCode>
                <c:ptCount val="60"/>
              </c:numCache>
            </c:numRef>
          </c:val>
          <c:extLst>
            <c:ext xmlns:c16="http://schemas.microsoft.com/office/drawing/2014/chart" uri="{C3380CC4-5D6E-409C-BE32-E72D297353CC}">
              <c16:uniqueId val="{00000007-E1DF-4C3D-9501-D872DFC893F8}"/>
            </c:ext>
          </c:extLst>
        </c:ser>
        <c:ser>
          <c:idx val="8"/>
          <c:order val="8"/>
          <c:tx>
            <c:strRef>
              <c:f>'補足用(ご自由にお使いください)'!$L$6</c:f>
              <c:strCache>
                <c:ptCount val="1"/>
                <c:pt idx="0">
                  <c:v>0</c:v>
                </c:pt>
              </c:strCache>
            </c:strRef>
          </c:tx>
          <c:spPr>
            <a:solidFill>
              <a:schemeClr val="accent3">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'補足用(ご自由にお使いください)'!$L$7:$L$66</c:f>
              <c:numCache>
                <c:formatCode>General</c:formatCode>
                <c:ptCount val="60"/>
              </c:numCache>
            </c:numRef>
          </c:val>
          <c:extLst>
            <c:ext xmlns:c16="http://schemas.microsoft.com/office/drawing/2014/chart" uri="{C3380CC4-5D6E-409C-BE32-E72D297353CC}">
              <c16:uniqueId val="{00000000-A52F-4DE7-A125-A09774BA0B9C}"/>
            </c:ext>
          </c:extLst>
        </c:ser>
        <c:ser>
          <c:idx val="9"/>
          <c:order val="9"/>
          <c:tx>
            <c:strRef>
              <c:f>'補足用(ご自由にお使いください)'!$M$6</c:f>
              <c:strCache>
                <c:ptCount val="1"/>
                <c:pt idx="0">
                  <c:v>0</c:v>
                </c:pt>
              </c:strCache>
            </c:strRef>
          </c:tx>
          <c:spPr>
            <a:solidFill>
              <a:schemeClr val="accent4">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'補足用(ご自由にお使いください)'!$M$7:$M$66</c:f>
              <c:numCache>
                <c:formatCode>General</c:formatCode>
                <c:ptCount val="60"/>
              </c:numCache>
            </c:numRef>
          </c:val>
          <c:extLst>
            <c:ext xmlns:c16="http://schemas.microsoft.com/office/drawing/2014/chart" uri="{C3380CC4-5D6E-409C-BE32-E72D297353CC}">
              <c16:uniqueId val="{00000001-A52F-4DE7-A125-A09774BA0B9C}"/>
            </c:ext>
          </c:extLst>
        </c:ser>
        <c:ser>
          <c:idx val="10"/>
          <c:order val="10"/>
          <c:tx>
            <c:strRef>
              <c:f>'補足用(ご自由にお使いください)'!$N$6</c:f>
              <c:strCache>
                <c:ptCount val="1"/>
                <c:pt idx="0">
                  <c:v>0</c:v>
                </c:pt>
              </c:strCache>
            </c:strRef>
          </c:tx>
          <c:spPr>
            <a:solidFill>
              <a:schemeClr val="accent5">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'補足用(ご自由にお使いください)'!$N$7:$N$66</c:f>
              <c:numCache>
                <c:formatCode>General</c:formatCode>
                <c:ptCount val="60"/>
              </c:numCache>
            </c:numRef>
          </c:val>
          <c:extLst>
            <c:ext xmlns:c16="http://schemas.microsoft.com/office/drawing/2014/chart" uri="{C3380CC4-5D6E-409C-BE32-E72D297353CC}">
              <c16:uniqueId val="{00000002-A52F-4DE7-A125-A09774BA0B9C}"/>
            </c:ext>
          </c:extLst>
        </c:ser>
        <c:ser>
          <c:idx val="11"/>
          <c:order val="11"/>
          <c:tx>
            <c:strRef>
              <c:f>'補足用(ご自由にお使いください)'!$O$6</c:f>
              <c:strCache>
                <c:ptCount val="1"/>
                <c:pt idx="0">
                  <c:v>0</c:v>
                </c:pt>
              </c:strCache>
            </c:strRef>
          </c:tx>
          <c:spPr>
            <a:solidFill>
              <a:schemeClr val="accent6">
                <a:lumMod val="60000"/>
              </a:schemeClr>
            </a:solidFill>
            <a:ln>
              <a:noFill/>
            </a:ln>
            <a:effectLst/>
          </c:spPr>
          <c:invertIfNegative val="0"/>
          <c:cat>
            <c:numRef>
              <c:f>'補足用(ご自由にお使いください)'!$C$7:$C$66</c:f>
              <c:numCache>
                <c:formatCode>m/d;@</c:formatCode>
                <c:ptCount val="60"/>
              </c:numCache>
            </c:numRef>
          </c:cat>
          <c:val>
            <c:numRef>
              <c:f>'補足用(ご自由にお使いください)'!$O$7:$O$66</c:f>
              <c:numCache>
                <c:formatCode>General</c:formatCode>
                <c:ptCount val="60"/>
              </c:numCache>
            </c:numRef>
          </c:val>
          <c:extLst>
            <c:ext xmlns:c16="http://schemas.microsoft.com/office/drawing/2014/chart" uri="{C3380CC4-5D6E-409C-BE32-E72D297353CC}">
              <c16:uniqueId val="{00000003-A52F-4DE7-A125-A09774BA0B9C}"/>
            </c:ext>
          </c:extLst>
        </c:ser>
        <c:ser>
          <c:idx val="12"/>
          <c:order val="12"/>
          <c:tx>
            <c:strRef>
              <c:f>'補足用(ご自由にお使いください)'!$P$6</c:f>
              <c:strCache>
                <c:ptCount val="1"/>
                <c:pt idx="0">
                  <c:v>0</c:v>
                </c:pt>
              </c:strCache>
            </c:strRef>
          </c:tx>
          <c:spPr>
            <a:solidFill>
              <a:schemeClr val="accent1">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'補足用(ご自由にお使いください)'!$P$7:$P$66</c:f>
              <c:numCache>
                <c:formatCode>General</c:formatCode>
                <c:ptCount val="60"/>
              </c:numCache>
            </c:numRef>
          </c:val>
          <c:extLst>
            <c:ext xmlns:c16="http://schemas.microsoft.com/office/drawing/2014/chart" uri="{C3380CC4-5D6E-409C-BE32-E72D297353CC}">
              <c16:uniqueId val="{00000004-A52F-4DE7-A125-A09774BA0B9C}"/>
            </c:ext>
          </c:extLst>
        </c:ser>
        <c:ser>
          <c:idx val="13"/>
          <c:order val="13"/>
          <c:tx>
            <c:strRef>
              <c:f>'補足用(ご自由にお使いください)'!$Q$6</c:f>
              <c:strCache>
                <c:ptCount val="1"/>
                <c:pt idx="0">
                  <c:v>0</c:v>
                </c:pt>
              </c:strCache>
            </c:strRef>
          </c:tx>
          <c:spPr>
            <a:solidFill>
              <a:schemeClr val="accent2">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'補足用(ご自由にお使いください)'!$Q$7:$Q$66</c:f>
              <c:numCache>
                <c:formatCode>General</c:formatCode>
                <c:ptCount val="60"/>
              </c:numCache>
            </c:numRef>
          </c:val>
          <c:extLst>
            <c:ext xmlns:c16="http://schemas.microsoft.com/office/drawing/2014/chart" uri="{C3380CC4-5D6E-409C-BE32-E72D297353CC}">
              <c16:uniqueId val="{00000005-A52F-4DE7-A125-A09774BA0B9C}"/>
            </c:ext>
          </c:extLst>
        </c:ser>
        <c:ser>
          <c:idx val="14"/>
          <c:order val="14"/>
          <c:tx>
            <c:strRef>
              <c:f>'補足用(ご自由にお使いください)'!$R$6</c:f>
              <c:strCache>
                <c:ptCount val="1"/>
                <c:pt idx="0">
                  <c:v>0</c:v>
                </c:pt>
              </c:strCache>
            </c:strRef>
          </c:tx>
          <c:spPr>
            <a:solidFill>
              <a:schemeClr val="accent3">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'補足用(ご自由にお使いください)'!$R$7:$R$66</c:f>
              <c:numCache>
                <c:formatCode>General</c:formatCode>
                <c:ptCount val="60"/>
              </c:numCache>
            </c:numRef>
          </c:val>
          <c:extLst>
            <c:ext xmlns:c16="http://schemas.microsoft.com/office/drawing/2014/chart" uri="{C3380CC4-5D6E-409C-BE32-E72D297353CC}">
              <c16:uniqueId val="{00000006-A52F-4DE7-A125-A09774BA0B9C}"/>
            </c:ext>
          </c:extLst>
        </c:ser>
        <c:ser>
          <c:idx val="15"/>
          <c:order val="15"/>
          <c:tx>
            <c:strRef>
              <c:f>'補足用(ご自由にお使いください)'!$S$6</c:f>
              <c:strCache>
                <c:ptCount val="1"/>
                <c:pt idx="0">
                  <c:v>0</c:v>
                </c:pt>
              </c:strCache>
            </c:strRef>
          </c:tx>
          <c:spPr>
            <a:solidFill>
              <a:schemeClr val="accent4">
                <a:lumMod val="80000"/>
                <a:lumOff val="20000"/>
              </a:schemeClr>
            </a:solidFill>
            <a:ln>
              <a:noFill/>
            </a:ln>
            <a:effectLst/>
          </c:spPr>
          <c:invertIfNegative val="0"/>
          <c:cat>
            <c:numRef>
              <c:f>'補足用(ご自由にお使いください)'!$C$7:$C$66</c:f>
              <c:numCache>
                <c:formatCode>m/d;@</c:formatCode>
                <c:ptCount val="60"/>
              </c:numCache>
            </c:numRef>
          </c:cat>
          <c:val>
            <c:numRef>
              <c:f>'補足用(ご自由にお使いください)'!$S$7:$S$66</c:f>
              <c:numCache>
                <c:formatCode>General</c:formatCode>
                <c:ptCount val="60"/>
              </c:numCache>
            </c:numRef>
          </c:val>
          <c:extLst>
            <c:ext xmlns:c16="http://schemas.microsoft.com/office/drawing/2014/chart" uri="{C3380CC4-5D6E-409C-BE32-E72D297353CC}">
              <c16:uniqueId val="{00000007-A52F-4DE7-A125-A09774BA0B9C}"/>
            </c:ext>
          </c:extLst>
        </c:ser>
        <c:dLbls>
          <c:showLegendKey val="0"/>
          <c:showVal val="0"/>
          <c:showCatName val="0"/>
          <c:showSerName val="0"/>
          <c:showPercent val="0"/>
          <c:showBubbleSize val="0"/>
        </c:dLbls>
        <c:gapWidth val="15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in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ja-JP" altLang="en-US"/>
              <a:t>日付別患者発生状況</a:t>
            </a:r>
            <a:r>
              <a:rPr lang="en-US" altLang="ja-JP"/>
              <a:t>(</a:t>
            </a:r>
            <a:r>
              <a:rPr lang="ja-JP" altLang="en-US"/>
              <a:t>エピカーブ</a:t>
            </a:r>
            <a:r>
              <a:rPr lang="en-US" altLang="ja-JP"/>
              <a:t>)</a:t>
            </a: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ja-JP"/>
        </a:p>
      </c:txPr>
    </c:title>
    <c:autoTitleDeleted val="0"/>
    <c:plotArea>
      <c:layout>
        <c:manualLayout>
          <c:layoutTarget val="inner"/>
          <c:xMode val="edge"/>
          <c:yMode val="edge"/>
          <c:x val="5.8247594050743659E-2"/>
          <c:y val="0.18717592592592591"/>
          <c:w val="0.90286351706036749"/>
          <c:h val="0.48346274424030328"/>
        </c:manualLayout>
      </c:layout>
      <c:barChart>
        <c:barDir val="col"/>
        <c:grouping val="stacked"/>
        <c:varyColors val="0"/>
        <c:ser>
          <c:idx val="0"/>
          <c:order val="0"/>
          <c:tx>
            <c:strRef>
              <c:f>'補足用(ご自由にお使いください)'!$D$6</c:f>
              <c:strCache>
                <c:ptCount val="1"/>
                <c:pt idx="0">
                  <c:v>0</c:v>
                </c:pt>
              </c:strCache>
            </c:strRef>
          </c:tx>
          <c:spPr>
            <a:solidFill>
              <a:schemeClr val="accent1"/>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'補足用(ご自由にお使いください)'!$D$7:$D$32</c:f>
              <c:numCache>
                <c:formatCode>General</c:formatCode>
                <c:ptCount val="26"/>
              </c:numCache>
            </c:numRef>
          </c:val>
          <c:extLst>
            <c:ext xmlns:c16="http://schemas.microsoft.com/office/drawing/2014/chart" uri="{C3380CC4-5D6E-409C-BE32-E72D297353CC}">
              <c16:uniqueId val="{00000000-A1A1-4A1A-B175-8C8CD9764A66}"/>
            </c:ext>
          </c:extLst>
        </c:ser>
        <c:ser>
          <c:idx val="1"/>
          <c:order val="1"/>
          <c:tx>
            <c:strRef>
              <c:f>'補足用(ご自由にお使いください)'!$E$6</c:f>
              <c:strCache>
                <c:ptCount val="1"/>
                <c:pt idx="0">
                  <c:v>0</c:v>
                </c:pt>
              </c:strCache>
            </c:strRef>
          </c:tx>
          <c:spPr>
            <a:solidFill>
              <a:schemeClr val="accent2"/>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'補足用(ご自由にお使いください)'!$E$7:$E$32</c:f>
              <c:numCache>
                <c:formatCode>General</c:formatCode>
                <c:ptCount val="26"/>
              </c:numCache>
            </c:numRef>
          </c:val>
          <c:extLst>
            <c:ext xmlns:c16="http://schemas.microsoft.com/office/drawing/2014/chart" uri="{C3380CC4-5D6E-409C-BE32-E72D297353CC}">
              <c16:uniqueId val="{00000001-A1A1-4A1A-B175-8C8CD9764A66}"/>
            </c:ext>
          </c:extLst>
        </c:ser>
        <c:ser>
          <c:idx val="2"/>
          <c:order val="2"/>
          <c:tx>
            <c:strRef>
              <c:f>'補足用(ご自由にお使いください)'!$F$6</c:f>
              <c:strCache>
                <c:ptCount val="1"/>
                <c:pt idx="0">
                  <c:v>0</c:v>
                </c:pt>
              </c:strCache>
            </c:strRef>
          </c:tx>
          <c:spPr>
            <a:solidFill>
              <a:schemeClr val="accent3"/>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'補足用(ご自由にお使いください)'!$F$7:$F$32</c:f>
              <c:numCache>
                <c:formatCode>General</c:formatCode>
                <c:ptCount val="26"/>
              </c:numCache>
            </c:numRef>
          </c:val>
          <c:extLst>
            <c:ext xmlns:c16="http://schemas.microsoft.com/office/drawing/2014/chart" uri="{C3380CC4-5D6E-409C-BE32-E72D297353CC}">
              <c16:uniqueId val="{00000002-A1A1-4A1A-B175-8C8CD9764A66}"/>
            </c:ext>
          </c:extLst>
        </c:ser>
        <c:ser>
          <c:idx val="3"/>
          <c:order val="3"/>
          <c:tx>
            <c:strRef>
              <c:f>'補足用(ご自由にお使いください)'!$G$6</c:f>
              <c:strCache>
                <c:ptCount val="1"/>
                <c:pt idx="0">
                  <c:v>0</c:v>
                </c:pt>
              </c:strCache>
            </c:strRef>
          </c:tx>
          <c:spPr>
            <a:solidFill>
              <a:schemeClr val="accent4"/>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'補足用(ご自由にお使いください)'!$G$7:$G$32</c:f>
              <c:numCache>
                <c:formatCode>General</c:formatCode>
                <c:ptCount val="26"/>
              </c:numCache>
            </c:numRef>
          </c:val>
          <c:extLst>
            <c:ext xmlns:c16="http://schemas.microsoft.com/office/drawing/2014/chart" uri="{C3380CC4-5D6E-409C-BE32-E72D297353CC}">
              <c16:uniqueId val="{00000003-A1A1-4A1A-B175-8C8CD9764A66}"/>
            </c:ext>
          </c:extLst>
        </c:ser>
        <c:ser>
          <c:idx val="4"/>
          <c:order val="4"/>
          <c:tx>
            <c:strRef>
              <c:f>'補足用(ご自由にお使いください)'!$H$6</c:f>
              <c:strCache>
                <c:ptCount val="1"/>
                <c:pt idx="0">
                  <c:v>0</c:v>
                </c:pt>
              </c:strCache>
            </c:strRef>
          </c:tx>
          <c:spPr>
            <a:solidFill>
              <a:schemeClr val="accent5"/>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'補足用(ご自由にお使いください)'!$H$7:$H$32</c:f>
              <c:numCache>
                <c:formatCode>General</c:formatCode>
                <c:ptCount val="26"/>
              </c:numCache>
            </c:numRef>
          </c:val>
          <c:extLst>
            <c:ext xmlns:c16="http://schemas.microsoft.com/office/drawing/2014/chart" uri="{C3380CC4-5D6E-409C-BE32-E72D297353CC}">
              <c16:uniqueId val="{00000004-A1A1-4A1A-B175-8C8CD9764A66}"/>
            </c:ext>
          </c:extLst>
        </c:ser>
        <c:ser>
          <c:idx val="5"/>
          <c:order val="5"/>
          <c:tx>
            <c:strRef>
              <c:f>'補足用(ご自由にお使いください)'!$I$6</c:f>
              <c:strCache>
                <c:ptCount val="1"/>
                <c:pt idx="0">
                  <c:v>0</c:v>
                </c:pt>
              </c:strCache>
            </c:strRef>
          </c:tx>
          <c:spPr>
            <a:solidFill>
              <a:schemeClr val="accent6"/>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'補足用(ご自由にお使いください)'!$I$7:$I$32</c:f>
              <c:numCache>
                <c:formatCode>General</c:formatCode>
                <c:ptCount val="26"/>
              </c:numCache>
            </c:numRef>
          </c:val>
          <c:extLst>
            <c:ext xmlns:c16="http://schemas.microsoft.com/office/drawing/2014/chart" uri="{C3380CC4-5D6E-409C-BE32-E72D297353CC}">
              <c16:uniqueId val="{00000005-A1A1-4A1A-B175-8C8CD9764A66}"/>
            </c:ext>
          </c:extLst>
        </c:ser>
        <c:ser>
          <c:idx val="6"/>
          <c:order val="6"/>
          <c:tx>
            <c:strRef>
              <c:f>'補足用(ご自由にお使いください)'!$J$6</c:f>
              <c:strCache>
                <c:ptCount val="1"/>
                <c:pt idx="0">
                  <c:v>0</c:v>
                </c:pt>
              </c:strCache>
            </c:strRef>
          </c:tx>
          <c:spPr>
            <a:solidFill>
              <a:schemeClr val="accent1">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'補足用(ご自由にお使いください)'!$J$7:$J$32</c:f>
              <c:numCache>
                <c:formatCode>General</c:formatCode>
                <c:ptCount val="26"/>
              </c:numCache>
            </c:numRef>
          </c:val>
          <c:extLst>
            <c:ext xmlns:c16="http://schemas.microsoft.com/office/drawing/2014/chart" uri="{C3380CC4-5D6E-409C-BE32-E72D297353CC}">
              <c16:uniqueId val="{00000006-A1A1-4A1A-B175-8C8CD9764A66}"/>
            </c:ext>
          </c:extLst>
        </c:ser>
        <c:ser>
          <c:idx val="7"/>
          <c:order val="7"/>
          <c:tx>
            <c:strRef>
              <c:f>'補足用(ご自由にお使いください)'!$K$6</c:f>
              <c:strCache>
                <c:ptCount val="1"/>
                <c:pt idx="0">
                  <c:v>0</c:v>
                </c:pt>
              </c:strCache>
            </c:strRef>
          </c:tx>
          <c:spPr>
            <a:solidFill>
              <a:schemeClr val="accent2">
                <a:lumMod val="60000"/>
              </a:schemeClr>
            </a:solidFill>
            <a:ln>
              <a:solidFill>
                <a:schemeClr val="tx1"/>
              </a:solidFill>
            </a:ln>
            <a:effectLst/>
          </c:spPr>
          <c:invertIfNegative val="0"/>
          <c:cat>
            <c:numRef>
              <c:f>'補足用(ご自由にお使いください)'!$C$7:$C$32</c:f>
              <c:numCache>
                <c:formatCode>m/d;@</c:formatCode>
                <c:ptCount val="26"/>
              </c:numCache>
            </c:numRef>
          </c:cat>
          <c:val>
            <c:numRef>
              <c:f>'補足用(ご自由にお使いください)'!$K$7:$K$32</c:f>
              <c:numCache>
                <c:formatCode>General</c:formatCode>
                <c:ptCount val="26"/>
              </c:numCache>
            </c:numRef>
          </c:val>
          <c:extLst>
            <c:ext xmlns:c16="http://schemas.microsoft.com/office/drawing/2014/chart" uri="{C3380CC4-5D6E-409C-BE32-E72D297353CC}">
              <c16:uniqueId val="{00000007-A1A1-4A1A-B175-8C8CD9764A66}"/>
            </c:ext>
          </c:extLst>
        </c:ser>
        <c:dLbls>
          <c:showLegendKey val="0"/>
          <c:showVal val="0"/>
          <c:showCatName val="0"/>
          <c:showSerName val="0"/>
          <c:showPercent val="0"/>
          <c:showBubbleSize val="0"/>
        </c:dLbls>
        <c:gapWidth val="0"/>
        <c:overlap val="100"/>
        <c:axId val="782375888"/>
        <c:axId val="782385968"/>
      </c:barChart>
      <c:catAx>
        <c:axId val="782375888"/>
        <c:scaling>
          <c:orientation val="minMax"/>
        </c:scaling>
        <c:delete val="0"/>
        <c:axPos val="b"/>
        <c:numFmt formatCode="m/d;@"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85968"/>
        <c:crosses val="autoZero"/>
        <c:auto val="1"/>
        <c:lblAlgn val="ctr"/>
        <c:lblOffset val="100"/>
        <c:noMultiLvlLbl val="1"/>
      </c:catAx>
      <c:valAx>
        <c:axId val="782385968"/>
        <c:scaling>
          <c:orientation val="minMax"/>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crossAx val="782375888"/>
        <c:crosses val="autoZero"/>
        <c:crossBetween val="between"/>
        <c:majorUnit val="1"/>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ja-JP"/>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ja-JP"/>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4.xml.rels><?xml version="1.0" encoding="UTF-8" standalone="yes"?>
<Relationships xmlns="http://schemas.openxmlformats.org/package/2006/relationships"><Relationship Id="rId1" Type="http://schemas.openxmlformats.org/officeDocument/2006/relationships/chart" Target="../charts/chart1.xml"/></Relationships>
</file>

<file path=xl/drawings/_rels/drawing5.xml.rels><?xml version="1.0" encoding="UTF-8" standalone="yes"?>
<Relationships xmlns="http://schemas.openxmlformats.org/package/2006/relationships"><Relationship Id="rId1" Type="http://schemas.openxmlformats.org/officeDocument/2006/relationships/chart" Target="../charts/chart2.xml"/></Relationships>
</file>

<file path=xl/drawings/_rels/drawing6.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238123</xdr:rowOff>
    </xdr:from>
    <xdr:to>
      <xdr:col>16</xdr:col>
      <xdr:colOff>9525</xdr:colOff>
      <xdr:row>23</xdr:row>
      <xdr:rowOff>0</xdr:rowOff>
    </xdr:to>
    <xdr:sp macro="" textlink="" fLocksText="0">
      <xdr:nvSpPr>
        <xdr:cNvPr id="3" name="正方形/長方形 3">
          <a:extLst>
            <a:ext uri="{FF2B5EF4-FFF2-40B4-BE49-F238E27FC236}">
              <a16:creationId xmlns:a16="http://schemas.microsoft.com/office/drawing/2014/main" id="{00000000-0008-0000-0000-000003000000}"/>
            </a:ext>
          </a:extLst>
        </xdr:cNvPr>
        <xdr:cNvSpPr/>
      </xdr:nvSpPr>
      <xdr:spPr>
        <a:xfrm>
          <a:off x="685800" y="238123"/>
          <a:ext cx="10296525" cy="5000627"/>
        </a:xfrm>
        <a:prstGeom prst="rect">
          <a:avLst/>
        </a:prstGeom>
        <a:solidFill>
          <a:schemeClr val="accent5">
            <a:lumMod val="20000"/>
            <a:lumOff val="80000"/>
          </a:schemeClr>
        </a:solidFill>
        <a:ln>
          <a:solidFill>
            <a:schemeClr val="accent1">
              <a:shade val="50000"/>
            </a:schemeClr>
          </a:solidFill>
        </a:ln>
      </xdr:spPr>
      <xdr:style>
        <a:lnRef idx="2">
          <a:schemeClr val="accent1">
            <a:shade val="50000"/>
          </a:schemeClr>
        </a:lnRef>
        <a:fillRef idx="1">
          <a:schemeClr val="accent1"/>
        </a:fillRef>
        <a:effectRef idx="0">
          <a:schemeClr val="accent1"/>
        </a:effectRef>
        <a:fontRef idx="minor">
          <a:schemeClr val="bg1"/>
        </a:fontRef>
      </xdr:style>
      <xdr:txBody>
        <a:bodyPr vertOverflow="clip" horzOverflow="clip" lIns="91440" tIns="45720" rIns="91440" bIns="45720" anchor="t"/>
        <a:lstStyle/>
        <a:p>
          <a:pPr algn="l"/>
          <a:r>
            <a:rPr lang="ja-JP" altLang="en-US" sz="1100" b="0" i="0" u="sng">
              <a:solidFill>
                <a:srgbClr val="000000"/>
              </a:solidFill>
              <a:latin typeface="UD デジタル 教科書体 N-R" panose="02020400000000000000" pitchFamily="17" charset="-128"/>
              <a:ea typeface="UD デジタル 教科書体 N-R" panose="02020400000000000000" pitchFamily="17" charset="-128"/>
              <a:cs typeface="+mn-cs"/>
            </a:rPr>
            <a:t>使い方</a:t>
          </a:r>
          <a:endParaRPr lang="en-US" altLang="ja-JP" sz="1100" b="0" i="0" u="sng">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１．「</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(1)</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報告書」シートを必ず記入ください。シートを印刷後、記入する形でも構いません。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２．「</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(2)</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施設情報」シートに施設名、記入者名（職種）、電話番号、クラス名、階、学年、児童・生徒数、職員数を記入してください。同じくシートを印刷後、</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クラス名を色付きセル上に記入していただくことで、「集計」シートのクラス名や「流行曲線グラフ」シート（橙色タグ）に反映されます。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３．「</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調査表」シートに発症者の情報をご記入ください。同様に、シートを印刷後、記入する形でも構いません。</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確定診断がついていなくても疑わしい症例（症状がある）は記入していただき、後日、別疾患の確定診断がついたものは調査表から削除する、</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または別診断がついても疑わしいものは残すなど、報告毎に修正もお願いいたします（手書きの場合は二重線を引き削除としてください）</a:t>
          </a:r>
          <a:r>
            <a:rPr lang="ja-JP" altLang="en-US" sz="1100" b="0" i="0" u="none">
              <a:solidFill>
                <a:sysClr val="windowText" lastClr="000000"/>
              </a:solidFill>
              <a:effectLst/>
              <a:latin typeface="+mn-lt"/>
              <a:ea typeface="+mn-ea"/>
              <a:cs typeface="+mn-cs"/>
            </a:rPr>
            <a:t>。</a:t>
          </a:r>
          <a:endParaRPr lang="en-US" altLang="ja-JP" sz="1100" b="0" i="0" u="none">
            <a:solidFill>
              <a:sysClr val="windowText" lastClr="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調査表に入力すると、「流行曲線グラフ」シート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橙色タグ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に反映され、日付別のエピカーブ（流行曲線）が見られます。</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４．「補足用」や「補足用のグラフ」のシート</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水色タグ</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に関してはご自由にお使いください。</a:t>
          </a:r>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endPar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algn="l"/>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初回は</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(1)(2)(3)</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をご記入後、早めに保健所（</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Fax</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番号</a:t>
          </a: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050-3161-8634)</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まで送信してください。送り状は不要です。シート用紙のみお送りください。</a:t>
          </a:r>
          <a:endPar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en-US" altLang="ja-JP"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  </a:t>
          </a:r>
          <a:r>
            <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rPr>
            <a:t>併</a:t>
          </a:r>
          <a:r>
            <a:rPr lang="ja-JP"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せて保護者への感染症発生連絡の周知内容（周知文）も一緒にご送付くださいますよう、よろしくお願いいたします</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（周知文の送付方法はデータの送付、</a:t>
          </a:r>
          <a:endPar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FAX</a:t>
          </a:r>
          <a:r>
            <a:rPr lang="ja-JP" altLang="en-US" sz="1100" b="1">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、メール本文に添付等、どんな形でも構いません）。</a:t>
          </a:r>
          <a:endParaRPr lang="ja-JP" altLang="en-US" sz="1100" b="1" i="0" u="none">
            <a:solidFill>
              <a:srgbClr val="000000"/>
            </a:solidFill>
            <a:latin typeface="UD デジタル 教科書体 N-R" panose="02020400000000000000" pitchFamily="17" charset="-128"/>
            <a:ea typeface="UD デジタル 教科書体 N-R" panose="02020400000000000000" pitchFamily="17" charset="-128"/>
            <a:cs typeface="+mn-cs"/>
          </a:endParaRPr>
        </a:p>
        <a:p>
          <a:pPr eaLnBrk="1" fontAlgn="auto" latinLnBrk="0" hangingPunct="1"/>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　その後は、新規発生者が出た場合に「</a:t>
          </a:r>
          <a:r>
            <a:rPr lang="en-US" altLang="ja-JP"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(3)</a:t>
          </a:r>
          <a:r>
            <a:rPr lang="ja-JP" altLang="en-US" sz="1100" b="0" i="0" u="none">
              <a:solidFill>
                <a:srgbClr val="000000"/>
              </a:solidFill>
              <a:latin typeface="UD デジタル 教科書体 N-R" panose="02020400000000000000" pitchFamily="17" charset="-128"/>
              <a:ea typeface="UD デジタル 教科書体 N-R" panose="02020400000000000000" pitchFamily="17" charset="-128"/>
              <a:cs typeface="+mn-cs"/>
            </a:rPr>
            <a:t>調査表」シートに追加記入する形で作成し、</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終息するまでは毎週金曜日</a:t>
          </a:r>
          <a:r>
            <a:rPr lang="ja-JP" altLang="en-US"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の</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15</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時までに「</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(3)</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調査表」シートのみを</a:t>
          </a:r>
          <a:endParaRPr lang="ja-JP" altLang="ja-JP">
            <a:solidFill>
              <a:schemeClr val="tx1"/>
            </a:solidFill>
            <a:effectLst/>
            <a:latin typeface="UD デジタル 教科書体 N-R" panose="02020400000000000000" pitchFamily="17" charset="-128"/>
            <a:ea typeface="UD デジタル 教科書体 N-R" panose="02020400000000000000" pitchFamily="17" charset="-128"/>
          </a:endParaRPr>
        </a:p>
        <a:p>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　</a:t>
          </a:r>
          <a:r>
            <a:rPr lang="en-US"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Fax</a:t>
          </a:r>
          <a:r>
            <a:rPr lang="ja-JP" altLang="ja-JP" sz="1100" b="0" i="0">
              <a:solidFill>
                <a:schemeClr val="tx1"/>
              </a:solidFill>
              <a:effectLst/>
              <a:latin typeface="UD デジタル 教科書体 N-R" panose="02020400000000000000" pitchFamily="17" charset="-128"/>
              <a:ea typeface="UD デジタル 教科書体 N-R" panose="02020400000000000000" pitchFamily="17" charset="-128"/>
              <a:cs typeface="+mn-cs"/>
            </a:rPr>
            <a:t>送信</a:t>
          </a:r>
          <a:r>
            <a:rPr lang="ja-JP" altLang="ja-JP" sz="1100">
              <a:solidFill>
                <a:schemeClr val="tx1"/>
              </a:solidFill>
              <a:effectLst/>
              <a:latin typeface="UD デジタル 教科書体 N-R" panose="02020400000000000000" pitchFamily="17" charset="-128"/>
              <a:ea typeface="UD デジタル 教科書体 N-R" panose="02020400000000000000" pitchFamily="17" charset="-128"/>
              <a:cs typeface="+mn-cs"/>
            </a:rPr>
            <a:t>していただきますよう、お願いいたします。</a:t>
          </a:r>
          <a:r>
            <a:rPr lang="ja-JP"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新規発生がない場合は送付不要です。</a:t>
          </a:r>
          <a:endParaRPr lang="en-US" altLang="ja-JP"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endParaRPr>
        </a:p>
        <a:p>
          <a:pPr algn="l"/>
          <a:r>
            <a:rPr lang="ja-JP" altLang="en-US" sz="1100" b="0">
              <a:solidFill>
                <a:sysClr val="windowText" lastClr="000000"/>
              </a:solidFill>
              <a:effectLst/>
              <a:latin typeface="UD デジタル 教科書体 N-R" panose="02020400000000000000" pitchFamily="17" charset="-128"/>
              <a:ea typeface="UD デジタル 教科書体 N-R" panose="02020400000000000000" pitchFamily="17" charset="-128"/>
              <a:cs typeface="+mn-cs"/>
            </a:rPr>
            <a:t>　</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ただし、入院・重症者の発生や感染者が急激に増加した場合、ご相談したいことがある場合は、その都度電話でのご連絡をお願いたします。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状況により、後ほど施設の見取り図の提供をお願いすることがございます。その際はお手数ですが送付をお願いいたします。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発生状況により、適宜保健所から連絡、訪問させていただくことがございます。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en-US" altLang="ja-JP" b="0">
              <a:solidFill>
                <a:srgbClr val="000000"/>
              </a:solidFill>
              <a:latin typeface="UD デジタル 教科書体 N-R" panose="02020400000000000000" pitchFamily="17" charset="-128"/>
              <a:ea typeface="UD デジタル 教科書体 N-R" panose="02020400000000000000" pitchFamily="17" charset="-128"/>
            </a:rPr>
            <a:t>※</a:t>
          </a:r>
          <a:r>
            <a:rPr lang="ja-JP" altLang="en-US" b="0">
              <a:solidFill>
                <a:srgbClr val="000000"/>
              </a:solidFill>
              <a:latin typeface="UD デジタル 教科書体 N-R" panose="02020400000000000000" pitchFamily="17" charset="-128"/>
              <a:ea typeface="UD デジタル 教科書体 N-R" panose="02020400000000000000" pitchFamily="17" charset="-128"/>
            </a:rPr>
            <a:t>終息時期になりましたら、保健所より連絡させていただきます。</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インフルエンザ：８日間新規発生なし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r>
            <a:rPr lang="ja-JP" altLang="en-US" b="0">
              <a:solidFill>
                <a:srgbClr val="000000"/>
              </a:solidFill>
              <a:latin typeface="UD デジタル 教科書体 N-R" panose="02020400000000000000" pitchFamily="17" charset="-128"/>
              <a:ea typeface="UD デジタル 教科書体 N-R" panose="02020400000000000000" pitchFamily="17" charset="-128"/>
            </a:rPr>
            <a:t>　新型コロナウイルス感染症：１０日間新規発生なし</a:t>
          </a:r>
          <a:endParaRPr lang="en-US" altLang="ja-JP" b="0">
            <a:solidFill>
              <a:srgbClr val="000000"/>
            </a:solidFill>
            <a:latin typeface="UD デジタル 教科書体 N-R" panose="02020400000000000000" pitchFamily="17" charset="-128"/>
            <a:ea typeface="UD デジタル 教科書体 N-R" panose="02020400000000000000" pitchFamily="17" charset="-128"/>
          </a:endParaRPr>
        </a:p>
        <a:p>
          <a:pPr algn="l"/>
          <a:endParaRPr lang="en-US" altLang="ja-JP">
            <a:solidFill>
              <a:srgbClr val="000000"/>
            </a:solidFill>
          </a:endParaRPr>
        </a:p>
        <a:p>
          <a:pPr algn="l"/>
          <a:r>
            <a:rPr lang="ja-JP" altLang="en-US">
              <a:solidFill>
                <a:srgbClr val="000000"/>
              </a:solidFill>
            </a:rPr>
            <a:t> </a:t>
          </a:r>
          <a:endParaRPr lang="ja-JP" altLang="en-US" sz="1100">
            <a:solidFill>
              <a:srgbClr val="000000"/>
            </a:solidFill>
          </a:endParaRPr>
        </a:p>
      </xdr:txBody>
    </xdr:sp>
    <xdr:clientData/>
  </xdr:twoCellAnchor>
  <xdr:twoCellAnchor>
    <xdr:from>
      <xdr:col>1</xdr:col>
      <xdr:colOff>9525</xdr:colOff>
      <xdr:row>24</xdr:row>
      <xdr:rowOff>0</xdr:rowOff>
    </xdr:from>
    <xdr:to>
      <xdr:col>16</xdr:col>
      <xdr:colOff>19050</xdr:colOff>
      <xdr:row>44</xdr:row>
      <xdr:rowOff>182440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695325" y="5619750"/>
          <a:ext cx="10296525" cy="4944940"/>
        </a:xfrm>
        <a:prstGeom prst="rect">
          <a:avLst/>
        </a:prstGeom>
        <a:solidFill>
          <a:schemeClr val="bg1"/>
        </a:solidFill>
        <a:ln w="9525" cmpd="sng">
          <a:solidFill>
            <a:schemeClr val="tx1"/>
          </a:solidFill>
        </a:ln>
      </xdr:spPr>
      <xdr:style>
        <a:lnRef idx="0">
          <a:srgbClr val="000000"/>
        </a:lnRef>
        <a:fillRef idx="0">
          <a:srgbClr val="000000"/>
        </a:fillRef>
        <a:effectRef idx="0">
          <a:srgbClr val="000000"/>
        </a:effectRef>
        <a:fontRef idx="minor">
          <a:schemeClr val="tx1"/>
        </a:fontRef>
      </xdr:style>
      <xdr:txBody>
        <a:bodyPr vertOverflow="clip" horzOverflow="clip" wrap="square" lIns="91440" tIns="45720" rIns="91440" bIns="45720" anchor="t"/>
        <a:lstStyle/>
        <a:p>
          <a:r>
            <a:rPr lang="ja-JP" altLang="ja-JP" sz="1100" b="1">
              <a:solidFill>
                <a:srgbClr val="FF0000"/>
              </a:solidFill>
              <a:effectLst/>
              <a:latin typeface="+mn-lt"/>
              <a:ea typeface="+mn-ea"/>
              <a:cs typeface="+mn-cs"/>
            </a:rPr>
            <a:t>【特定の感染症流行時の主な注意事項】</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en-US" sz="1100">
              <a:solidFill>
                <a:schemeClr val="tx1"/>
              </a:solidFill>
              <a:effectLst/>
              <a:latin typeface="+mn-lt"/>
              <a:ea typeface="+mn-ea"/>
              <a:cs typeface="+mn-cs"/>
            </a:rPr>
            <a:t>児童・生徒</a:t>
          </a:r>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a:t>
          </a:r>
          <a:r>
            <a:rPr lang="ja-JP" altLang="en-US" sz="1100">
              <a:solidFill>
                <a:schemeClr val="tx1"/>
              </a:solidFill>
              <a:effectLst/>
              <a:latin typeface="+mn-lt"/>
              <a:ea typeface="+mn-ea"/>
              <a:cs typeface="+mn-cs"/>
            </a:rPr>
            <a:t>遊具</a:t>
          </a:r>
          <a:r>
            <a:rPr lang="ja-JP" altLang="ja-JP" sz="1100">
              <a:solidFill>
                <a:schemeClr val="tx1"/>
              </a:solidFill>
              <a:effectLst/>
              <a:latin typeface="+mn-lt"/>
              <a:ea typeface="+mn-ea"/>
              <a:cs typeface="+mn-cs"/>
            </a:rPr>
            <a:t>の共有を避け、ドアノブ、スイッチなど複数の人が触れる箇所は</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日</a:t>
          </a:r>
          <a:r>
            <a:rPr lang="en-US" altLang="ja-JP" sz="1100">
              <a:solidFill>
                <a:schemeClr val="tx1"/>
              </a:solidFill>
              <a:effectLst/>
              <a:latin typeface="+mn-lt"/>
              <a:ea typeface="+mn-ea"/>
              <a:cs typeface="+mn-cs"/>
            </a:rPr>
            <a:t>1</a:t>
          </a:r>
          <a:r>
            <a:rPr lang="ja-JP" altLang="ja-JP" sz="1100">
              <a:solidFill>
                <a:schemeClr val="tx1"/>
              </a:solidFill>
              <a:effectLst/>
              <a:latin typeface="+mn-lt"/>
              <a:ea typeface="+mn-ea"/>
              <a:cs typeface="+mn-cs"/>
            </a:rPr>
            <a:t>回はアルコール</a:t>
          </a:r>
          <a:r>
            <a:rPr lang="ja-JP" altLang="en-US" sz="1100">
              <a:solidFill>
                <a:schemeClr val="tx1"/>
              </a:solidFill>
              <a:effectLst/>
              <a:latin typeface="+mn-lt"/>
              <a:ea typeface="+mn-ea"/>
              <a:cs typeface="+mn-cs"/>
            </a:rPr>
            <a:t>消毒液</a:t>
          </a:r>
          <a:r>
            <a:rPr lang="ja-JP" altLang="en-US" sz="1100">
              <a:solidFill>
                <a:sysClr val="windowText" lastClr="000000"/>
              </a:solidFill>
              <a:effectLst/>
              <a:latin typeface="+mn-lt"/>
              <a:ea typeface="+mn-ea"/>
              <a:cs typeface="+mn-cs"/>
            </a:rPr>
            <a:t>や次亜塩素酸ナトリウム希釈液（</a:t>
          </a:r>
          <a:r>
            <a:rPr lang="en-US" altLang="ja-JP" sz="1100">
              <a:solidFill>
                <a:sysClr val="windowText" lastClr="000000"/>
              </a:solidFill>
              <a:effectLst/>
              <a:latin typeface="+mn-lt"/>
              <a:ea typeface="+mn-ea"/>
              <a:cs typeface="+mn-cs"/>
            </a:rPr>
            <a:t>0.02</a:t>
          </a:r>
          <a:r>
            <a:rPr lang="ja-JP" altLang="en-US" sz="1100">
              <a:solidFill>
                <a:sysClr val="windowText" lastClr="000000"/>
              </a:solidFill>
              <a:effectLst/>
              <a:latin typeface="+mn-lt"/>
              <a:ea typeface="+mn-ea"/>
              <a:cs typeface="+mn-cs"/>
            </a:rPr>
            <a:t>～</a:t>
          </a:r>
          <a:r>
            <a:rPr lang="en-US" altLang="ja-JP" sz="1100">
              <a:solidFill>
                <a:sysClr val="windowText" lastClr="000000"/>
              </a:solidFill>
              <a:effectLst/>
              <a:latin typeface="+mn-lt"/>
              <a:ea typeface="+mn-ea"/>
              <a:cs typeface="+mn-cs"/>
            </a:rPr>
            <a:t>0.05</a:t>
          </a:r>
          <a:r>
            <a:rPr lang="ja-JP" altLang="en-US" sz="1100">
              <a:solidFill>
                <a:sysClr val="windowText" lastClr="000000"/>
              </a:solidFill>
              <a:effectLst/>
              <a:latin typeface="+mn-lt"/>
              <a:ea typeface="+mn-ea"/>
              <a:cs typeface="+mn-cs"/>
            </a:rPr>
            <a:t>％）で</a:t>
          </a:r>
          <a:r>
            <a:rPr lang="ja-JP" altLang="ja-JP" sz="1100">
              <a:solidFill>
                <a:sysClr val="windowText" lastClr="000000"/>
              </a:solidFill>
              <a:effectLst/>
              <a:latin typeface="+mn-lt"/>
              <a:ea typeface="+mn-ea"/>
              <a:cs typeface="+mn-cs"/>
            </a:rPr>
            <a:t>消毒をする</a:t>
          </a:r>
        </a:p>
        <a:p>
          <a:r>
            <a:rPr lang="ja-JP" altLang="ja-JP" sz="1100">
              <a:solidFill>
                <a:schemeClr val="tx1"/>
              </a:solidFill>
              <a:effectLst/>
              <a:latin typeface="+mn-lt"/>
              <a:ea typeface="+mn-ea"/>
              <a:cs typeface="+mn-cs"/>
            </a:rPr>
            <a:t>●感染症によっては妊婦、免疫が低い人への接触を避けるよう注意喚起する</a:t>
          </a:r>
        </a:p>
        <a:p>
          <a:r>
            <a:rPr lang="ja-JP" altLang="ja-JP" sz="1100">
              <a:solidFill>
                <a:schemeClr val="tx1"/>
              </a:solidFill>
              <a:effectLst/>
              <a:latin typeface="+mn-lt"/>
              <a:ea typeface="+mn-ea"/>
              <a:cs typeface="+mn-cs"/>
            </a:rPr>
            <a:t>●人ごみや繁華街への外出を控える</a:t>
          </a:r>
          <a:endParaRPr lang="en-US" altLang="ja-JP" sz="1100" b="1">
            <a:solidFill>
              <a:schemeClr val="tx1"/>
            </a:solidFill>
            <a:effectLst/>
            <a:latin typeface="+mn-lt"/>
            <a:ea typeface="+mn-ea"/>
            <a:cs typeface="+mn-cs"/>
          </a:endParaRPr>
        </a:p>
        <a:p>
          <a:endParaRPr lang="ja-JP" altLang="ja-JP" sz="1100">
            <a:solidFill>
              <a:schemeClr val="tx1"/>
            </a:solidFill>
            <a:effectLst/>
            <a:latin typeface="+mn-lt"/>
            <a:ea typeface="+mn-ea"/>
            <a:cs typeface="+mn-cs"/>
          </a:endParaRPr>
        </a:p>
        <a:p>
          <a:r>
            <a:rPr lang="ja-JP" altLang="ja-JP" sz="1100" b="1">
              <a:solidFill>
                <a:srgbClr val="FF0000"/>
              </a:solidFill>
              <a:effectLst/>
              <a:latin typeface="+mn-lt"/>
              <a:ea typeface="+mn-ea"/>
              <a:cs typeface="+mn-cs"/>
            </a:rPr>
            <a:t>【流行期の主な注意事項】</a:t>
          </a:r>
        </a:p>
        <a:p>
          <a:r>
            <a:rPr lang="ja-JP" altLang="ja-JP" sz="1100">
              <a:solidFill>
                <a:schemeClr val="tx1"/>
              </a:solidFill>
              <a:effectLst/>
              <a:latin typeface="+mn-lt"/>
              <a:ea typeface="+mn-ea"/>
              <a:cs typeface="+mn-cs"/>
            </a:rPr>
            <a:t>●流行前のワクチン接種</a:t>
          </a:r>
        </a:p>
        <a:p>
          <a:r>
            <a:rPr lang="ja-JP" altLang="ja-JP" sz="1100">
              <a:solidFill>
                <a:schemeClr val="tx1"/>
              </a:solidFill>
              <a:effectLst/>
              <a:latin typeface="+mn-lt"/>
              <a:ea typeface="+mn-ea"/>
              <a:cs typeface="+mn-cs"/>
            </a:rPr>
            <a:t>●飛沫感染対策としての咳エチケット</a:t>
          </a:r>
        </a:p>
        <a:p>
          <a:r>
            <a:rPr lang="ja-JP" altLang="ja-JP" sz="1100">
              <a:solidFill>
                <a:schemeClr val="tx1"/>
              </a:solidFill>
              <a:effectLst/>
              <a:latin typeface="+mn-lt"/>
              <a:ea typeface="+mn-ea"/>
              <a:cs typeface="+mn-cs"/>
            </a:rPr>
            <a:t>●手洗いの徹底</a:t>
          </a:r>
        </a:p>
        <a:p>
          <a:r>
            <a:rPr lang="ja-JP" altLang="ja-JP" sz="1100">
              <a:solidFill>
                <a:schemeClr val="tx1"/>
              </a:solidFill>
              <a:effectLst/>
              <a:latin typeface="+mn-lt"/>
              <a:ea typeface="+mn-ea"/>
              <a:cs typeface="+mn-cs"/>
            </a:rPr>
            <a:t>　（職員⇒</a:t>
          </a:r>
          <a:r>
            <a:rPr lang="ja-JP" altLang="en-US" sz="1100">
              <a:solidFill>
                <a:schemeClr val="tx1"/>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食事の前、トイレの後、外出から戻った後下痢・嘔吐物の処理の後）</a:t>
          </a:r>
        </a:p>
        <a:p>
          <a:r>
            <a:rPr lang="ja-JP" altLang="ja-JP" sz="1100">
              <a:solidFill>
                <a:schemeClr val="tx1"/>
              </a:solidFill>
              <a:effectLst/>
              <a:latin typeface="+mn-lt"/>
              <a:ea typeface="+mn-ea"/>
              <a:cs typeface="+mn-cs"/>
            </a:rPr>
            <a:t>　</a:t>
          </a:r>
          <a:r>
            <a:rPr lang="ja-JP" altLang="ja-JP" sz="1100">
              <a:solidFill>
                <a:sysClr val="windowText" lastClr="000000"/>
              </a:solidFill>
              <a:effectLst/>
              <a:latin typeface="+mn-lt"/>
              <a:ea typeface="+mn-ea"/>
              <a:cs typeface="+mn-cs"/>
            </a:rPr>
            <a:t>（</a:t>
          </a:r>
          <a:r>
            <a:rPr lang="ja-JP" altLang="en-US" sz="1100" b="0">
              <a:solidFill>
                <a:sysClr val="windowText" lastClr="000000"/>
              </a:solidFill>
              <a:effectLst/>
              <a:latin typeface="+mn-lt"/>
              <a:ea typeface="+mn-ea"/>
              <a:cs typeface="+mn-cs"/>
            </a:rPr>
            <a:t>児童・生徒</a:t>
          </a:r>
          <a:r>
            <a:rPr lang="ja-JP" altLang="ja-JP" sz="1100">
              <a:solidFill>
                <a:sysClr val="windowText" lastClr="000000"/>
              </a:solidFill>
              <a:effectLst/>
              <a:latin typeface="+mn-lt"/>
              <a:ea typeface="+mn-ea"/>
              <a:cs typeface="+mn-cs"/>
            </a:rPr>
            <a:t>⇒</a:t>
          </a:r>
          <a:r>
            <a:rPr lang="ja-JP" altLang="en-US" sz="1100">
              <a:solidFill>
                <a:sysClr val="windowText" lastClr="000000"/>
              </a:solidFill>
              <a:effectLst/>
              <a:latin typeface="+mn-lt"/>
              <a:ea typeface="+mn-ea"/>
              <a:cs typeface="+mn-cs"/>
            </a:rPr>
            <a:t>登校時、</a:t>
          </a:r>
          <a:r>
            <a:rPr lang="ja-JP" altLang="ja-JP" sz="1100">
              <a:solidFill>
                <a:schemeClr val="tx1"/>
              </a:solidFill>
              <a:effectLst/>
              <a:latin typeface="+mn-lt"/>
              <a:ea typeface="+mn-ea"/>
              <a:cs typeface="+mn-cs"/>
            </a:rPr>
            <a:t>食事の前、トイレの後、外出から戻った後）</a:t>
          </a:r>
        </a:p>
        <a:p>
          <a:r>
            <a:rPr lang="ja-JP" altLang="ja-JP" sz="1100">
              <a:solidFill>
                <a:schemeClr val="tx1"/>
              </a:solidFill>
              <a:effectLst/>
              <a:latin typeface="+mn-lt"/>
              <a:ea typeface="+mn-ea"/>
              <a:cs typeface="+mn-cs"/>
            </a:rPr>
            <a:t>●適度な湿度の保持</a:t>
          </a:r>
          <a:r>
            <a:rPr lang="ja-JP" altLang="ja-JP" sz="1100">
              <a:solidFill>
                <a:sysClr val="windowText" lastClr="000000"/>
              </a:solidFill>
              <a:effectLst/>
              <a:latin typeface="+mn-lt"/>
              <a:ea typeface="+mn-ea"/>
              <a:cs typeface="+mn-cs"/>
            </a:rPr>
            <a:t>（５０～６０％が目安）</a:t>
          </a:r>
        </a:p>
        <a:p>
          <a:r>
            <a:rPr lang="ja-JP" altLang="ja-JP" sz="1100">
              <a:solidFill>
                <a:schemeClr val="tx1"/>
              </a:solidFill>
              <a:effectLst/>
              <a:latin typeface="+mn-lt"/>
              <a:ea typeface="+mn-ea"/>
              <a:cs typeface="+mn-cs"/>
            </a:rPr>
            <a:t>●十分な休養とバランスの取れた栄養摂取</a:t>
          </a:r>
        </a:p>
        <a:p>
          <a:r>
            <a:rPr lang="ja-JP" altLang="ja-JP" sz="1100">
              <a:solidFill>
                <a:schemeClr val="tx1"/>
              </a:solidFill>
              <a:effectLst/>
              <a:latin typeface="+mn-lt"/>
              <a:ea typeface="+mn-ea"/>
              <a:cs typeface="+mn-cs"/>
            </a:rPr>
            <a:t>●人ごみや繁華街への外出を控える　</a:t>
          </a:r>
        </a:p>
        <a:p>
          <a:pPr>
            <a:lnSpc>
              <a:spcPts val="1000"/>
            </a:lnSpc>
          </a:pPr>
          <a:endParaRPr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228600</xdr:colOff>
          <xdr:row>39</xdr:row>
          <xdr:rowOff>19050</xdr:rowOff>
        </xdr:from>
        <xdr:to>
          <xdr:col>1</xdr:col>
          <xdr:colOff>447675</xdr:colOff>
          <xdr:row>39</xdr:row>
          <xdr:rowOff>266700</xdr:rowOff>
        </xdr:to>
        <xdr:sp macro="" textlink="">
          <xdr:nvSpPr>
            <xdr:cNvPr id="13324" name="Check Box 12" hidden="1">
              <a:extLst>
                <a:ext uri="{63B3BB69-23CF-44E3-9099-C40C66FF867C}">
                  <a14:compatExt spid="_x0000_s13324"/>
                </a:ext>
                <a:ext uri="{FF2B5EF4-FFF2-40B4-BE49-F238E27FC236}">
                  <a16:creationId xmlns:a16="http://schemas.microsoft.com/office/drawing/2014/main" id="{00000000-0008-0000-0100-00000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9525</xdr:rowOff>
        </xdr:from>
        <xdr:to>
          <xdr:col>1</xdr:col>
          <xdr:colOff>447675</xdr:colOff>
          <xdr:row>36</xdr:row>
          <xdr:rowOff>257175</xdr:rowOff>
        </xdr:to>
        <xdr:sp macro="" textlink="">
          <xdr:nvSpPr>
            <xdr:cNvPr id="13330" name="Check Box 18" hidden="1">
              <a:extLst>
                <a:ext uri="{63B3BB69-23CF-44E3-9099-C40C66FF867C}">
                  <a14:compatExt spid="_x0000_s13330"/>
                </a:ext>
                <a:ext uri="{FF2B5EF4-FFF2-40B4-BE49-F238E27FC236}">
                  <a16:creationId xmlns:a16="http://schemas.microsoft.com/office/drawing/2014/main" id="{00000000-0008-0000-0100-00001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36</xdr:row>
          <xdr:rowOff>285750</xdr:rowOff>
        </xdr:from>
        <xdr:to>
          <xdr:col>1</xdr:col>
          <xdr:colOff>447675</xdr:colOff>
          <xdr:row>37</xdr:row>
          <xdr:rowOff>247650</xdr:rowOff>
        </xdr:to>
        <xdr:sp macro="" textlink="">
          <xdr:nvSpPr>
            <xdr:cNvPr id="13331" name="Check Box 19" hidden="1">
              <a:extLst>
                <a:ext uri="{63B3BB69-23CF-44E3-9099-C40C66FF867C}">
                  <a14:compatExt spid="_x0000_s13331"/>
                </a:ext>
                <a:ext uri="{FF2B5EF4-FFF2-40B4-BE49-F238E27FC236}">
                  <a16:creationId xmlns:a16="http://schemas.microsoft.com/office/drawing/2014/main" id="{00000000-0008-0000-0100-00001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38</xdr:row>
          <xdr:rowOff>0</xdr:rowOff>
        </xdr:from>
        <xdr:to>
          <xdr:col>1</xdr:col>
          <xdr:colOff>447675</xdr:colOff>
          <xdr:row>38</xdr:row>
          <xdr:rowOff>247650</xdr:rowOff>
        </xdr:to>
        <xdr:sp macro="" textlink="">
          <xdr:nvSpPr>
            <xdr:cNvPr id="13332" name="Check Box 20" hidden="1">
              <a:extLst>
                <a:ext uri="{63B3BB69-23CF-44E3-9099-C40C66FF867C}">
                  <a14:compatExt spid="_x0000_s13332"/>
                </a:ext>
                <a:ext uri="{FF2B5EF4-FFF2-40B4-BE49-F238E27FC236}">
                  <a16:creationId xmlns:a16="http://schemas.microsoft.com/office/drawing/2014/main" id="{00000000-0008-0000-0100-00001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52</xdr:row>
          <xdr:rowOff>0</xdr:rowOff>
        </xdr:from>
        <xdr:to>
          <xdr:col>1</xdr:col>
          <xdr:colOff>447675</xdr:colOff>
          <xdr:row>52</xdr:row>
          <xdr:rowOff>247650</xdr:rowOff>
        </xdr:to>
        <xdr:sp macro="" textlink="">
          <xdr:nvSpPr>
            <xdr:cNvPr id="13352" name="Check Box 40" hidden="1">
              <a:extLst>
                <a:ext uri="{63B3BB69-23CF-44E3-9099-C40C66FF867C}">
                  <a14:compatExt spid="_x0000_s13352"/>
                </a:ext>
                <a:ext uri="{FF2B5EF4-FFF2-40B4-BE49-F238E27FC236}">
                  <a16:creationId xmlns:a16="http://schemas.microsoft.com/office/drawing/2014/main" id="{00000000-0008-0000-0100-00002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365" name="Check Box 53" hidden="1">
              <a:extLst>
                <a:ext uri="{63B3BB69-23CF-44E3-9099-C40C66FF867C}">
                  <a14:compatExt spid="_x0000_s13365"/>
                </a:ext>
                <a:ext uri="{FF2B5EF4-FFF2-40B4-BE49-F238E27FC236}">
                  <a16:creationId xmlns:a16="http://schemas.microsoft.com/office/drawing/2014/main" id="{00000000-0008-0000-0100-00003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69</xdr:row>
          <xdr:rowOff>0</xdr:rowOff>
        </xdr:from>
        <xdr:to>
          <xdr:col>1</xdr:col>
          <xdr:colOff>447675</xdr:colOff>
          <xdr:row>69</xdr:row>
          <xdr:rowOff>247650</xdr:rowOff>
        </xdr:to>
        <xdr:sp macro="" textlink="">
          <xdr:nvSpPr>
            <xdr:cNvPr id="13366" name="Check Box 54" hidden="1">
              <a:extLst>
                <a:ext uri="{63B3BB69-23CF-44E3-9099-C40C66FF867C}">
                  <a14:compatExt spid="_x0000_s13366"/>
                </a:ext>
                <a:ext uri="{FF2B5EF4-FFF2-40B4-BE49-F238E27FC236}">
                  <a16:creationId xmlns:a16="http://schemas.microsoft.com/office/drawing/2014/main" id="{00000000-0008-0000-0100-00003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69" name="Check Box 57" hidden="1">
              <a:extLst>
                <a:ext uri="{63B3BB69-23CF-44E3-9099-C40C66FF867C}">
                  <a14:compatExt spid="_x0000_s13369"/>
                </a:ext>
                <a:ext uri="{FF2B5EF4-FFF2-40B4-BE49-F238E27FC236}">
                  <a16:creationId xmlns:a16="http://schemas.microsoft.com/office/drawing/2014/main" id="{00000000-0008-0000-0100-00003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41</xdr:row>
          <xdr:rowOff>0</xdr:rowOff>
        </xdr:from>
        <xdr:to>
          <xdr:col>1</xdr:col>
          <xdr:colOff>447675</xdr:colOff>
          <xdr:row>41</xdr:row>
          <xdr:rowOff>247650</xdr:rowOff>
        </xdr:to>
        <xdr:sp macro="" textlink="">
          <xdr:nvSpPr>
            <xdr:cNvPr id="13370" name="Check Box 58" hidden="1">
              <a:extLst>
                <a:ext uri="{63B3BB69-23CF-44E3-9099-C40C66FF867C}">
                  <a14:compatExt spid="_x0000_s13370"/>
                </a:ext>
                <a:ext uri="{FF2B5EF4-FFF2-40B4-BE49-F238E27FC236}">
                  <a16:creationId xmlns:a16="http://schemas.microsoft.com/office/drawing/2014/main" id="{00000000-0008-0000-0100-00003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190500</xdr:colOff>
          <xdr:row>16</xdr:row>
          <xdr:rowOff>28575</xdr:rowOff>
        </xdr:from>
        <xdr:to>
          <xdr:col>2</xdr:col>
          <xdr:colOff>409575</xdr:colOff>
          <xdr:row>16</xdr:row>
          <xdr:rowOff>276225</xdr:rowOff>
        </xdr:to>
        <xdr:sp macro="" textlink="">
          <xdr:nvSpPr>
            <xdr:cNvPr id="13391" name="Check Box 79" hidden="1">
              <a:extLst>
                <a:ext uri="{63B3BB69-23CF-44E3-9099-C40C66FF867C}">
                  <a14:compatExt spid="_x0000_s13391"/>
                </a:ext>
                <a:ext uri="{FF2B5EF4-FFF2-40B4-BE49-F238E27FC236}">
                  <a16:creationId xmlns:a16="http://schemas.microsoft.com/office/drawing/2014/main" id="{00000000-0008-0000-0100-00004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228600</xdr:colOff>
          <xdr:row>16</xdr:row>
          <xdr:rowOff>38100</xdr:rowOff>
        </xdr:from>
        <xdr:to>
          <xdr:col>13</xdr:col>
          <xdr:colOff>447675</xdr:colOff>
          <xdr:row>16</xdr:row>
          <xdr:rowOff>285750</xdr:rowOff>
        </xdr:to>
        <xdr:sp macro="" textlink="">
          <xdr:nvSpPr>
            <xdr:cNvPr id="13392" name="Check Box 80" hidden="1">
              <a:extLst>
                <a:ext uri="{63B3BB69-23CF-44E3-9099-C40C66FF867C}">
                  <a14:compatExt spid="_x0000_s13392"/>
                </a:ext>
                <a:ext uri="{FF2B5EF4-FFF2-40B4-BE49-F238E27FC236}">
                  <a16:creationId xmlns:a16="http://schemas.microsoft.com/office/drawing/2014/main" id="{00000000-0008-0000-0100-00005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457200</xdr:colOff>
          <xdr:row>16</xdr:row>
          <xdr:rowOff>28575</xdr:rowOff>
        </xdr:from>
        <xdr:to>
          <xdr:col>4</xdr:col>
          <xdr:colOff>676275</xdr:colOff>
          <xdr:row>16</xdr:row>
          <xdr:rowOff>276225</xdr:rowOff>
        </xdr:to>
        <xdr:sp macro="" textlink="">
          <xdr:nvSpPr>
            <xdr:cNvPr id="13393" name="Check Box 81" hidden="1">
              <a:extLst>
                <a:ext uri="{63B3BB69-23CF-44E3-9099-C40C66FF867C}">
                  <a14:compatExt spid="_x0000_s13393"/>
                </a:ext>
                <a:ext uri="{FF2B5EF4-FFF2-40B4-BE49-F238E27FC236}">
                  <a16:creationId xmlns:a16="http://schemas.microsoft.com/office/drawing/2014/main" id="{00000000-0008-0000-0100-00005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171450</xdr:colOff>
          <xdr:row>16</xdr:row>
          <xdr:rowOff>28575</xdr:rowOff>
        </xdr:from>
        <xdr:to>
          <xdr:col>6</xdr:col>
          <xdr:colOff>390525</xdr:colOff>
          <xdr:row>16</xdr:row>
          <xdr:rowOff>276225</xdr:rowOff>
        </xdr:to>
        <xdr:sp macro="" textlink="">
          <xdr:nvSpPr>
            <xdr:cNvPr id="13394" name="Check Box 82" hidden="1">
              <a:extLst>
                <a:ext uri="{63B3BB69-23CF-44E3-9099-C40C66FF867C}">
                  <a14:compatExt spid="_x0000_s13394"/>
                </a:ext>
                <a:ext uri="{FF2B5EF4-FFF2-40B4-BE49-F238E27FC236}">
                  <a16:creationId xmlns:a16="http://schemas.microsoft.com/office/drawing/2014/main" id="{00000000-0008-0000-0100-00005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457200</xdr:colOff>
          <xdr:row>16</xdr:row>
          <xdr:rowOff>28575</xdr:rowOff>
        </xdr:from>
        <xdr:to>
          <xdr:col>8</xdr:col>
          <xdr:colOff>676275</xdr:colOff>
          <xdr:row>16</xdr:row>
          <xdr:rowOff>276225</xdr:rowOff>
        </xdr:to>
        <xdr:sp macro="" textlink="">
          <xdr:nvSpPr>
            <xdr:cNvPr id="13395" name="Check Box 83" hidden="1">
              <a:extLst>
                <a:ext uri="{63B3BB69-23CF-44E3-9099-C40C66FF867C}">
                  <a14:compatExt spid="_x0000_s13395"/>
                </a:ext>
                <a:ext uri="{FF2B5EF4-FFF2-40B4-BE49-F238E27FC236}">
                  <a16:creationId xmlns:a16="http://schemas.microsoft.com/office/drawing/2014/main" id="{00000000-0008-0000-0100-00005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209550</xdr:colOff>
          <xdr:row>16</xdr:row>
          <xdr:rowOff>28575</xdr:rowOff>
        </xdr:from>
        <xdr:to>
          <xdr:col>11</xdr:col>
          <xdr:colOff>200025</xdr:colOff>
          <xdr:row>16</xdr:row>
          <xdr:rowOff>276225</xdr:rowOff>
        </xdr:to>
        <xdr:sp macro="" textlink="">
          <xdr:nvSpPr>
            <xdr:cNvPr id="13396" name="Check Box 84" hidden="1">
              <a:extLst>
                <a:ext uri="{63B3BB69-23CF-44E3-9099-C40C66FF867C}">
                  <a14:compatExt spid="_x0000_s13396"/>
                </a:ext>
                <a:ext uri="{FF2B5EF4-FFF2-40B4-BE49-F238E27FC236}">
                  <a16:creationId xmlns:a16="http://schemas.microsoft.com/office/drawing/2014/main" id="{00000000-0008-0000-0100-00005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238125</xdr:colOff>
          <xdr:row>17</xdr:row>
          <xdr:rowOff>19050</xdr:rowOff>
        </xdr:from>
        <xdr:to>
          <xdr:col>13</xdr:col>
          <xdr:colOff>457200</xdr:colOff>
          <xdr:row>17</xdr:row>
          <xdr:rowOff>266700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1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43</xdr:row>
          <xdr:rowOff>19050</xdr:rowOff>
        </xdr:from>
        <xdr:to>
          <xdr:col>1</xdr:col>
          <xdr:colOff>447675</xdr:colOff>
          <xdr:row>43</xdr:row>
          <xdr:rowOff>266700</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1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40</xdr:row>
          <xdr:rowOff>9525</xdr:rowOff>
        </xdr:from>
        <xdr:to>
          <xdr:col>1</xdr:col>
          <xdr:colOff>447675</xdr:colOff>
          <xdr:row>40</xdr:row>
          <xdr:rowOff>257175</xdr:rowOff>
        </xdr:to>
        <xdr:sp macro="" textlink="">
          <xdr:nvSpPr>
            <xdr:cNvPr id="13399" name="Check Box 87" hidden="1">
              <a:extLst>
                <a:ext uri="{63B3BB69-23CF-44E3-9099-C40C66FF867C}">
                  <a14:compatExt spid="_x0000_s13399"/>
                </a:ext>
                <a:ext uri="{FF2B5EF4-FFF2-40B4-BE49-F238E27FC236}">
                  <a16:creationId xmlns:a16="http://schemas.microsoft.com/office/drawing/2014/main" id="{00000000-0008-0000-0100-00005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42</xdr:row>
          <xdr:rowOff>0</xdr:rowOff>
        </xdr:from>
        <xdr:to>
          <xdr:col>1</xdr:col>
          <xdr:colOff>447675</xdr:colOff>
          <xdr:row>42</xdr:row>
          <xdr:rowOff>247650</xdr:rowOff>
        </xdr:to>
        <xdr:sp macro="" textlink="">
          <xdr:nvSpPr>
            <xdr:cNvPr id="13401" name="Check Box 89" hidden="1">
              <a:extLst>
                <a:ext uri="{63B3BB69-23CF-44E3-9099-C40C66FF867C}">
                  <a14:compatExt spid="_x0000_s13401"/>
                </a:ext>
                <a:ext uri="{FF2B5EF4-FFF2-40B4-BE49-F238E27FC236}">
                  <a16:creationId xmlns:a16="http://schemas.microsoft.com/office/drawing/2014/main" id="{00000000-0008-0000-0100-00005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58</xdr:row>
          <xdr:rowOff>28575</xdr:rowOff>
        </xdr:from>
        <xdr:to>
          <xdr:col>1</xdr:col>
          <xdr:colOff>447675</xdr:colOff>
          <xdr:row>58</xdr:row>
          <xdr:rowOff>276225</xdr:rowOff>
        </xdr:to>
        <xdr:sp macro="" textlink="">
          <xdr:nvSpPr>
            <xdr:cNvPr id="13404" name="Check Box 92" hidden="1">
              <a:extLst>
                <a:ext uri="{63B3BB69-23CF-44E3-9099-C40C66FF867C}">
                  <a14:compatExt spid="_x0000_s13404"/>
                </a:ext>
                <a:ext uri="{FF2B5EF4-FFF2-40B4-BE49-F238E27FC236}">
                  <a16:creationId xmlns:a16="http://schemas.microsoft.com/office/drawing/2014/main" id="{00000000-0008-0000-0100-00005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476250</xdr:colOff>
          <xdr:row>35</xdr:row>
          <xdr:rowOff>9525</xdr:rowOff>
        </xdr:from>
        <xdr:to>
          <xdr:col>6</xdr:col>
          <xdr:colOff>9525</xdr:colOff>
          <xdr:row>35</xdr:row>
          <xdr:rowOff>304800</xdr:rowOff>
        </xdr:to>
        <xdr:sp macro="" textlink="">
          <xdr:nvSpPr>
            <xdr:cNvPr id="13405" name="Check Box 93" hidden="1">
              <a:extLst>
                <a:ext uri="{63B3BB69-23CF-44E3-9099-C40C66FF867C}">
                  <a14:compatExt spid="_x0000_s13405"/>
                </a:ext>
                <a:ext uri="{FF2B5EF4-FFF2-40B4-BE49-F238E27FC236}">
                  <a16:creationId xmlns:a16="http://schemas.microsoft.com/office/drawing/2014/main" id="{00000000-0008-0000-0100-00005D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63</xdr:row>
          <xdr:rowOff>9525</xdr:rowOff>
        </xdr:from>
        <xdr:to>
          <xdr:col>1</xdr:col>
          <xdr:colOff>457200</xdr:colOff>
          <xdr:row>64</xdr:row>
          <xdr:rowOff>0</xdr:rowOff>
        </xdr:to>
        <xdr:sp macro="" textlink="">
          <xdr:nvSpPr>
            <xdr:cNvPr id="13406" name="Check Box 94" hidden="1">
              <a:extLst>
                <a:ext uri="{63B3BB69-23CF-44E3-9099-C40C66FF867C}">
                  <a14:compatExt spid="_x0000_s13406"/>
                </a:ext>
                <a:ext uri="{FF2B5EF4-FFF2-40B4-BE49-F238E27FC236}">
                  <a16:creationId xmlns:a16="http://schemas.microsoft.com/office/drawing/2014/main" id="{00000000-0008-0000-0100-00005E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57</xdr:row>
          <xdr:rowOff>28575</xdr:rowOff>
        </xdr:from>
        <xdr:to>
          <xdr:col>1</xdr:col>
          <xdr:colOff>447675</xdr:colOff>
          <xdr:row>57</xdr:row>
          <xdr:rowOff>276225</xdr:rowOff>
        </xdr:to>
        <xdr:sp macro="" textlink="">
          <xdr:nvSpPr>
            <xdr:cNvPr id="13408" name="Check Box 96" hidden="1">
              <a:extLst>
                <a:ext uri="{63B3BB69-23CF-44E3-9099-C40C66FF867C}">
                  <a14:compatExt spid="_x0000_s13408"/>
                </a:ext>
                <a:ext uri="{FF2B5EF4-FFF2-40B4-BE49-F238E27FC236}">
                  <a16:creationId xmlns:a16="http://schemas.microsoft.com/office/drawing/2014/main" id="{00000000-0008-0000-0100-00006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65</xdr:row>
          <xdr:rowOff>19050</xdr:rowOff>
        </xdr:from>
        <xdr:to>
          <xdr:col>1</xdr:col>
          <xdr:colOff>447675</xdr:colOff>
          <xdr:row>65</xdr:row>
          <xdr:rowOff>266700</xdr:rowOff>
        </xdr:to>
        <xdr:sp macro="" textlink="">
          <xdr:nvSpPr>
            <xdr:cNvPr id="13409" name="Check Box 97" hidden="1">
              <a:extLst>
                <a:ext uri="{63B3BB69-23CF-44E3-9099-C40C66FF867C}">
                  <a14:compatExt spid="_x0000_s13409"/>
                </a:ext>
                <a:ext uri="{FF2B5EF4-FFF2-40B4-BE49-F238E27FC236}">
                  <a16:creationId xmlns:a16="http://schemas.microsoft.com/office/drawing/2014/main" id="{00000000-0008-0000-0100-00006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70</xdr:row>
          <xdr:rowOff>19050</xdr:rowOff>
        </xdr:from>
        <xdr:to>
          <xdr:col>1</xdr:col>
          <xdr:colOff>447675</xdr:colOff>
          <xdr:row>70</xdr:row>
          <xdr:rowOff>266700</xdr:rowOff>
        </xdr:to>
        <xdr:sp macro="" textlink="">
          <xdr:nvSpPr>
            <xdr:cNvPr id="13410" name="Check Box 98" hidden="1">
              <a:extLst>
                <a:ext uri="{63B3BB69-23CF-44E3-9099-C40C66FF867C}">
                  <a14:compatExt spid="_x0000_s13410"/>
                </a:ext>
                <a:ext uri="{FF2B5EF4-FFF2-40B4-BE49-F238E27FC236}">
                  <a16:creationId xmlns:a16="http://schemas.microsoft.com/office/drawing/2014/main" id="{00000000-0008-0000-0100-00006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68</xdr:row>
          <xdr:rowOff>9525</xdr:rowOff>
        </xdr:from>
        <xdr:to>
          <xdr:col>1</xdr:col>
          <xdr:colOff>447675</xdr:colOff>
          <xdr:row>68</xdr:row>
          <xdr:rowOff>257175</xdr:rowOff>
        </xdr:to>
        <xdr:sp macro="" textlink="">
          <xdr:nvSpPr>
            <xdr:cNvPr id="13412" name="Check Box 100" hidden="1">
              <a:extLst>
                <a:ext uri="{63B3BB69-23CF-44E3-9099-C40C66FF867C}">
                  <a14:compatExt spid="_x0000_s13412"/>
                </a:ext>
                <a:ext uri="{FF2B5EF4-FFF2-40B4-BE49-F238E27FC236}">
                  <a16:creationId xmlns:a16="http://schemas.microsoft.com/office/drawing/2014/main" id="{00000000-0008-0000-0100-00006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72</xdr:row>
          <xdr:rowOff>0</xdr:rowOff>
        </xdr:from>
        <xdr:to>
          <xdr:col>1</xdr:col>
          <xdr:colOff>447675</xdr:colOff>
          <xdr:row>72</xdr:row>
          <xdr:rowOff>247650</xdr:rowOff>
        </xdr:to>
        <xdr:sp macro="" textlink="">
          <xdr:nvSpPr>
            <xdr:cNvPr id="13413" name="Check Box 101" hidden="1">
              <a:extLst>
                <a:ext uri="{63B3BB69-23CF-44E3-9099-C40C66FF867C}">
                  <a14:compatExt spid="_x0000_s13413"/>
                </a:ext>
                <a:ext uri="{FF2B5EF4-FFF2-40B4-BE49-F238E27FC236}">
                  <a16:creationId xmlns:a16="http://schemas.microsoft.com/office/drawing/2014/main" id="{00000000-0008-0000-0100-00006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371475</xdr:colOff>
          <xdr:row>51</xdr:row>
          <xdr:rowOff>28575</xdr:rowOff>
        </xdr:from>
        <xdr:to>
          <xdr:col>7</xdr:col>
          <xdr:colOff>590550</xdr:colOff>
          <xdr:row>52</xdr:row>
          <xdr:rowOff>0</xdr:rowOff>
        </xdr:to>
        <xdr:sp macro="" textlink="">
          <xdr:nvSpPr>
            <xdr:cNvPr id="13414" name="Check Box 102" hidden="1">
              <a:extLst>
                <a:ext uri="{63B3BB69-23CF-44E3-9099-C40C66FF867C}">
                  <a14:compatExt spid="_x0000_s13414"/>
                </a:ext>
                <a:ext uri="{FF2B5EF4-FFF2-40B4-BE49-F238E27FC236}">
                  <a16:creationId xmlns:a16="http://schemas.microsoft.com/office/drawing/2014/main" id="{00000000-0008-0000-0100-00006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44</xdr:row>
          <xdr:rowOff>9525</xdr:rowOff>
        </xdr:from>
        <xdr:to>
          <xdr:col>1</xdr:col>
          <xdr:colOff>447675</xdr:colOff>
          <xdr:row>44</xdr:row>
          <xdr:rowOff>257175</xdr:rowOff>
        </xdr:to>
        <xdr:sp macro="" textlink="">
          <xdr:nvSpPr>
            <xdr:cNvPr id="13415" name="Check Box 103" hidden="1">
              <a:extLst>
                <a:ext uri="{63B3BB69-23CF-44E3-9099-C40C66FF867C}">
                  <a14:compatExt spid="_x0000_s13415"/>
                </a:ext>
                <a:ext uri="{FF2B5EF4-FFF2-40B4-BE49-F238E27FC236}">
                  <a16:creationId xmlns:a16="http://schemas.microsoft.com/office/drawing/2014/main" id="{00000000-0008-0000-0100-000067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45</xdr:row>
          <xdr:rowOff>0</xdr:rowOff>
        </xdr:from>
        <xdr:to>
          <xdr:col>1</xdr:col>
          <xdr:colOff>447675</xdr:colOff>
          <xdr:row>45</xdr:row>
          <xdr:rowOff>247650</xdr:rowOff>
        </xdr:to>
        <xdr:sp macro="" textlink="">
          <xdr:nvSpPr>
            <xdr:cNvPr id="13416" name="Check Box 104" hidden="1">
              <a:extLst>
                <a:ext uri="{63B3BB69-23CF-44E3-9099-C40C66FF867C}">
                  <a14:compatExt spid="_x0000_s13416"/>
                </a:ext>
                <a:ext uri="{FF2B5EF4-FFF2-40B4-BE49-F238E27FC236}">
                  <a16:creationId xmlns:a16="http://schemas.microsoft.com/office/drawing/2014/main" id="{00000000-0008-0000-0100-00006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55</xdr:row>
          <xdr:rowOff>0</xdr:rowOff>
        </xdr:from>
        <xdr:to>
          <xdr:col>1</xdr:col>
          <xdr:colOff>457200</xdr:colOff>
          <xdr:row>55</xdr:row>
          <xdr:rowOff>276225</xdr:rowOff>
        </xdr:to>
        <xdr:sp macro="" textlink="">
          <xdr:nvSpPr>
            <xdr:cNvPr id="13417" name="Check Box 105" hidden="1">
              <a:extLst>
                <a:ext uri="{63B3BB69-23CF-44E3-9099-C40C66FF867C}">
                  <a14:compatExt spid="_x0000_s13417"/>
                </a:ext>
                <a:ext uri="{FF2B5EF4-FFF2-40B4-BE49-F238E27FC236}">
                  <a16:creationId xmlns:a16="http://schemas.microsoft.com/office/drawing/2014/main" id="{00000000-0008-0000-0100-000069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238125</xdr:colOff>
          <xdr:row>17</xdr:row>
          <xdr:rowOff>28575</xdr:rowOff>
        </xdr:from>
        <xdr:to>
          <xdr:col>2</xdr:col>
          <xdr:colOff>457200</xdr:colOff>
          <xdr:row>17</xdr:row>
          <xdr:rowOff>276225</xdr:rowOff>
        </xdr:to>
        <xdr:sp macro="" textlink="">
          <xdr:nvSpPr>
            <xdr:cNvPr id="13418" name="Check Box 106" hidden="1">
              <a:extLst>
                <a:ext uri="{63B3BB69-23CF-44E3-9099-C40C66FF867C}">
                  <a14:compatExt spid="_x0000_s13418"/>
                </a:ext>
                <a:ext uri="{FF2B5EF4-FFF2-40B4-BE49-F238E27FC236}">
                  <a16:creationId xmlns:a16="http://schemas.microsoft.com/office/drawing/2014/main" id="{00000000-0008-0000-0100-00006A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428625</xdr:colOff>
          <xdr:row>16</xdr:row>
          <xdr:rowOff>28575</xdr:rowOff>
        </xdr:from>
        <xdr:to>
          <xdr:col>3</xdr:col>
          <xdr:colOff>647700</xdr:colOff>
          <xdr:row>16</xdr:row>
          <xdr:rowOff>276225</xdr:rowOff>
        </xdr:to>
        <xdr:sp macro="" textlink="">
          <xdr:nvSpPr>
            <xdr:cNvPr id="13419" name="Check Box 107" hidden="1">
              <a:extLst>
                <a:ext uri="{63B3BB69-23CF-44E3-9099-C40C66FF867C}">
                  <a14:compatExt spid="_x0000_s13419"/>
                </a:ext>
                <a:ext uri="{FF2B5EF4-FFF2-40B4-BE49-F238E27FC236}">
                  <a16:creationId xmlns:a16="http://schemas.microsoft.com/office/drawing/2014/main" id="{00000000-0008-0000-0100-00006B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17</xdr:row>
          <xdr:rowOff>19050</xdr:rowOff>
        </xdr:from>
        <xdr:to>
          <xdr:col>4</xdr:col>
          <xdr:colOff>352425</xdr:colOff>
          <xdr:row>17</xdr:row>
          <xdr:rowOff>266700</xdr:rowOff>
        </xdr:to>
        <xdr:sp macro="" textlink="">
          <xdr:nvSpPr>
            <xdr:cNvPr id="13420" name="Check Box 108" hidden="1">
              <a:extLst>
                <a:ext uri="{63B3BB69-23CF-44E3-9099-C40C66FF867C}">
                  <a14:compatExt spid="_x0000_s13420"/>
                </a:ext>
                <a:ext uri="{FF2B5EF4-FFF2-40B4-BE49-F238E27FC236}">
                  <a16:creationId xmlns:a16="http://schemas.microsoft.com/office/drawing/2014/main" id="{00000000-0008-0000-0100-00006C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228600</xdr:colOff>
          <xdr:row>56</xdr:row>
          <xdr:rowOff>28575</xdr:rowOff>
        </xdr:from>
        <xdr:to>
          <xdr:col>1</xdr:col>
          <xdr:colOff>447675</xdr:colOff>
          <xdr:row>56</xdr:row>
          <xdr:rowOff>276225</xdr:rowOff>
        </xdr:to>
        <xdr:sp macro="" textlink="">
          <xdr:nvSpPr>
            <xdr:cNvPr id="13423" name="Check Box 111" hidden="1">
              <a:extLst>
                <a:ext uri="{63B3BB69-23CF-44E3-9099-C40C66FF867C}">
                  <a14:compatExt spid="_x0000_s13423"/>
                </a:ext>
                <a:ext uri="{FF2B5EF4-FFF2-40B4-BE49-F238E27FC236}">
                  <a16:creationId xmlns:a16="http://schemas.microsoft.com/office/drawing/2014/main" id="{00000000-0008-0000-0100-00006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20</xdr:col>
      <xdr:colOff>255752</xdr:colOff>
      <xdr:row>19</xdr:row>
      <xdr:rowOff>85723</xdr:rowOff>
    </xdr:from>
    <xdr:to>
      <xdr:col>21</xdr:col>
      <xdr:colOff>219075</xdr:colOff>
      <xdr:row>19</xdr:row>
      <xdr:rowOff>337723</xdr:rowOff>
    </xdr:to>
    <xdr:sp macro="" textlink="">
      <xdr:nvSpPr>
        <xdr:cNvPr id="2" name="矢印: 下 1">
          <a:extLst>
            <a:ext uri="{FF2B5EF4-FFF2-40B4-BE49-F238E27FC236}">
              <a16:creationId xmlns:a16="http://schemas.microsoft.com/office/drawing/2014/main" id="{00000000-0008-0000-0100-000002000000}"/>
            </a:ext>
          </a:extLst>
        </xdr:cNvPr>
        <xdr:cNvSpPr/>
      </xdr:nvSpPr>
      <xdr:spPr>
        <a:xfrm>
          <a:off x="10342727" y="8715373"/>
          <a:ext cx="439573" cy="252000"/>
        </a:xfrm>
        <a:prstGeom prst="down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25771</xdr:colOff>
      <xdr:row>1</xdr:row>
      <xdr:rowOff>78441</xdr:rowOff>
    </xdr:from>
    <xdr:to>
      <xdr:col>15</xdr:col>
      <xdr:colOff>0</xdr:colOff>
      <xdr:row>4</xdr:row>
      <xdr:rowOff>67235</xdr:rowOff>
    </xdr:to>
    <xdr:sp macro="" textlink="">
      <xdr:nvSpPr>
        <xdr:cNvPr id="2" name="テキスト ボックス 1">
          <a:extLst>
            <a:ext uri="{FF2B5EF4-FFF2-40B4-BE49-F238E27FC236}">
              <a16:creationId xmlns:a16="http://schemas.microsoft.com/office/drawing/2014/main" id="{00000000-0008-0000-0400-000002000000}"/>
            </a:ext>
          </a:extLst>
        </xdr:cNvPr>
        <xdr:cNvSpPr txBox="1"/>
      </xdr:nvSpPr>
      <xdr:spPr>
        <a:xfrm>
          <a:off x="292471" y="297516"/>
          <a:ext cx="10756529" cy="522194"/>
        </a:xfrm>
        <a:prstGeom prst="rect">
          <a:avLst/>
        </a:prstGeom>
        <a:solidFill>
          <a:schemeClr val="lt1"/>
        </a:solidFill>
        <a:ln w="12700"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100" b="1">
              <a:latin typeface="+mn-ea"/>
              <a:ea typeface="+mn-ea"/>
            </a:rPr>
            <a:t>送付先　　町田市保健所　保健予防課あて　</a:t>
          </a:r>
          <a:r>
            <a:rPr kumimoji="1" lang="en-US" altLang="ja-JP" sz="1200" b="1">
              <a:solidFill>
                <a:schemeClr val="dk1"/>
              </a:solidFill>
              <a:effectLst/>
              <a:latin typeface="+mn-lt"/>
              <a:ea typeface="+mn-ea"/>
              <a:cs typeface="+mn-cs"/>
            </a:rPr>
            <a:t>Fax</a:t>
          </a:r>
          <a:r>
            <a:rPr kumimoji="1" lang="ja-JP" altLang="en-US" sz="1200" b="1">
              <a:solidFill>
                <a:schemeClr val="dk1"/>
              </a:solidFill>
              <a:effectLst/>
              <a:latin typeface="+mn-lt"/>
              <a:ea typeface="+mn-ea"/>
              <a:cs typeface="+mn-cs"/>
            </a:rPr>
            <a:t>番号</a:t>
          </a:r>
          <a:r>
            <a:rPr kumimoji="1" lang="ja-JP" altLang="en-US" sz="1100" b="1">
              <a:solidFill>
                <a:schemeClr val="dk1"/>
              </a:solidFill>
              <a:effectLst/>
              <a:latin typeface="+mn-lt"/>
              <a:ea typeface="+mn-ea"/>
              <a:cs typeface="+mn-cs"/>
            </a:rPr>
            <a:t>：</a:t>
          </a:r>
          <a:r>
            <a:rPr kumimoji="1" lang="ja-JP" altLang="ja-JP" sz="1100" b="1">
              <a:solidFill>
                <a:schemeClr val="dk1"/>
              </a:solidFill>
              <a:effectLst/>
              <a:latin typeface="+mn-lt"/>
              <a:ea typeface="+mn-ea"/>
              <a:cs typeface="+mn-cs"/>
            </a:rPr>
            <a:t>０５０－３１６１－８６３４</a:t>
          </a:r>
          <a:r>
            <a:rPr kumimoji="1" lang="ja-JP" altLang="ja-JP" sz="1100" b="0">
              <a:solidFill>
                <a:schemeClr val="dk1"/>
              </a:solidFill>
              <a:effectLst/>
              <a:latin typeface="+mn-lt"/>
              <a:ea typeface="+mn-ea"/>
              <a:cs typeface="+mn-cs"/>
            </a:rPr>
            <a:t>（</a:t>
          </a:r>
          <a:r>
            <a:rPr kumimoji="1" lang="ja-JP" altLang="ja-JP" sz="1100">
              <a:solidFill>
                <a:schemeClr val="dk1"/>
              </a:solidFill>
              <a:effectLst/>
              <a:latin typeface="+mn-lt"/>
              <a:ea typeface="+mn-ea"/>
              <a:cs typeface="+mn-cs"/>
            </a:rPr>
            <a:t>送付状不要です。この用紙のみお送りください</a:t>
          </a:r>
          <a:r>
            <a:rPr kumimoji="1" lang="ja-JP" altLang="en-US" sz="1100">
              <a:solidFill>
                <a:schemeClr val="dk1"/>
              </a:solidFill>
              <a:effectLst/>
              <a:latin typeface="+mn-lt"/>
              <a:ea typeface="+mn-ea"/>
              <a:cs typeface="+mn-cs"/>
            </a:rPr>
            <a:t>）　</a:t>
          </a:r>
          <a:r>
            <a:rPr kumimoji="1" lang="ja-JP" altLang="en-US" sz="1100" b="1">
              <a:solidFill>
                <a:schemeClr val="dk1"/>
              </a:solidFill>
              <a:effectLst/>
              <a:latin typeface="+mn-lt"/>
              <a:ea typeface="+mn-ea"/>
              <a:cs typeface="+mn-cs"/>
            </a:rPr>
            <a:t>℡０４２－７２２－０６２６</a:t>
          </a:r>
          <a:r>
            <a:rPr kumimoji="1" lang="ja-JP" altLang="ja-JP" sz="1100" b="0">
              <a:solidFill>
                <a:schemeClr val="dk1"/>
              </a:solidFill>
              <a:effectLst/>
              <a:latin typeface="+mn-lt"/>
              <a:ea typeface="+mn-ea"/>
              <a:cs typeface="+mn-cs"/>
            </a:rPr>
            <a:t>　</a:t>
          </a:r>
          <a:r>
            <a:rPr kumimoji="1" lang="ja-JP" altLang="en-US" sz="1100" b="1">
              <a:latin typeface="+mn-ea"/>
              <a:ea typeface="+mn-ea"/>
            </a:rPr>
            <a:t>　　　　　　　　　　　　　　　　　　　　　　　　　　　　　　　　　　　　　　　　　　　　　　　　　　　　　　　　　　　　　　　　　　</a:t>
          </a:r>
          <a:endParaRPr kumimoji="1" lang="ja-JP" altLang="en-US" sz="1200" b="1"/>
        </a:p>
      </xdr:txBody>
    </xdr:sp>
    <xdr:clientData/>
  </xdr:twoCellAnchor>
  <xdr:twoCellAnchor>
    <xdr:from>
      <xdr:col>13</xdr:col>
      <xdr:colOff>257175</xdr:colOff>
      <xdr:row>10</xdr:row>
      <xdr:rowOff>142875</xdr:rowOff>
    </xdr:from>
    <xdr:to>
      <xdr:col>15</xdr:col>
      <xdr:colOff>95249</xdr:colOff>
      <xdr:row>14</xdr:row>
      <xdr:rowOff>152399</xdr:rowOff>
    </xdr:to>
    <xdr:grpSp>
      <xdr:nvGrpSpPr>
        <xdr:cNvPr id="3" name="グループ化 2">
          <a:extLst>
            <a:ext uri="{FF2B5EF4-FFF2-40B4-BE49-F238E27FC236}">
              <a16:creationId xmlns:a16="http://schemas.microsoft.com/office/drawing/2014/main" id="{00000000-0008-0000-0400-000003000000}"/>
            </a:ext>
          </a:extLst>
        </xdr:cNvPr>
        <xdr:cNvGrpSpPr/>
      </xdr:nvGrpSpPr>
      <xdr:grpSpPr>
        <a:xfrm>
          <a:off x="9058275" y="1838325"/>
          <a:ext cx="2085974" cy="733424"/>
          <a:chOff x="7772400" y="2028825"/>
          <a:chExt cx="2238375" cy="584757"/>
        </a:xfrm>
      </xdr:grpSpPr>
      <xdr:sp macro="" textlink="">
        <xdr:nvSpPr>
          <xdr:cNvPr id="4" name="吹き出し: 角を丸めた四角形 3">
            <a:extLst>
              <a:ext uri="{FF2B5EF4-FFF2-40B4-BE49-F238E27FC236}">
                <a16:creationId xmlns:a16="http://schemas.microsoft.com/office/drawing/2014/main" id="{00000000-0008-0000-0400-000004000000}"/>
              </a:ext>
            </a:extLst>
          </xdr:cNvPr>
          <xdr:cNvSpPr/>
        </xdr:nvSpPr>
        <xdr:spPr>
          <a:xfrm>
            <a:off x="7772400" y="2028825"/>
            <a:ext cx="2238375" cy="466725"/>
          </a:xfrm>
          <a:prstGeom prst="wedgeRoundRectCallout">
            <a:avLst>
              <a:gd name="adj1" fmla="val -105308"/>
              <a:gd name="adj2" fmla="val 123228"/>
              <a:gd name="adj3" fmla="val 16667"/>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5" name="テキスト ボックス 4">
            <a:extLst>
              <a:ext uri="{FF2B5EF4-FFF2-40B4-BE49-F238E27FC236}">
                <a16:creationId xmlns:a16="http://schemas.microsoft.com/office/drawing/2014/main" id="{00000000-0008-0000-0400-000005000000}"/>
              </a:ext>
            </a:extLst>
          </xdr:cNvPr>
          <xdr:cNvSpPr txBox="1"/>
        </xdr:nvSpPr>
        <xdr:spPr>
          <a:xfrm>
            <a:off x="7896225" y="2059203"/>
            <a:ext cx="2047875" cy="55437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左記以外の症状を記入して</a:t>
            </a:r>
            <a:endParaRPr kumimoji="1" lang="en-US" altLang="ja-JP" sz="1100"/>
          </a:p>
          <a:p>
            <a:r>
              <a:rPr kumimoji="1" lang="ja-JP" altLang="en-US" sz="1100"/>
              <a:t>ご活用ください</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257175</xdr:colOff>
      <xdr:row>0</xdr:row>
      <xdr:rowOff>104775</xdr:rowOff>
    </xdr:from>
    <xdr:to>
      <xdr:col>21</xdr:col>
      <xdr:colOff>400050</xdr:colOff>
      <xdr:row>35</xdr:row>
      <xdr:rowOff>209550</xdr:rowOff>
    </xdr:to>
    <xdr:graphicFrame macro="">
      <xdr:nvGraphicFramePr>
        <xdr:cNvPr id="3" name="グラフ 2">
          <a:extLst>
            <a:ext uri="{FF2B5EF4-FFF2-40B4-BE49-F238E27FC236}">
              <a16:creationId xmlns:a16="http://schemas.microsoft.com/office/drawing/2014/main" id="{00000000-0008-0000-05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19</xdr:col>
      <xdr:colOff>0</xdr:colOff>
      <xdr:row>6</xdr:row>
      <xdr:rowOff>190505</xdr:rowOff>
    </xdr:from>
    <xdr:to>
      <xdr:col>23</xdr:col>
      <xdr:colOff>638175</xdr:colOff>
      <xdr:row>22</xdr:row>
      <xdr:rowOff>66674</xdr:rowOff>
    </xdr:to>
    <xdr:graphicFrame macro="">
      <xdr:nvGraphicFramePr>
        <xdr:cNvPr id="4" name="グラフ 3">
          <a:extLst>
            <a:ext uri="{FF2B5EF4-FFF2-40B4-BE49-F238E27FC236}">
              <a16:creationId xmlns:a16="http://schemas.microsoft.com/office/drawing/2014/main" id="{00000000-0008-0000-0600-000004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21</xdr:col>
      <xdr:colOff>220194</xdr:colOff>
      <xdr:row>0</xdr:row>
      <xdr:rowOff>52667</xdr:rowOff>
    </xdr:from>
    <xdr:to>
      <xdr:col>26</xdr:col>
      <xdr:colOff>224117</xdr:colOff>
      <xdr:row>10</xdr:row>
      <xdr:rowOff>11207</xdr:rowOff>
    </xdr:to>
    <xdr:sp macro="" textlink="">
      <xdr:nvSpPr>
        <xdr:cNvPr id="4" name="四角形吹き出し 1">
          <a:extLst>
            <a:ext uri="{FF2B5EF4-FFF2-40B4-BE49-F238E27FC236}">
              <a16:creationId xmlns:a16="http://schemas.microsoft.com/office/drawing/2014/main" id="{00000000-0008-0000-0700-000004000000}"/>
            </a:ext>
          </a:extLst>
        </xdr:cNvPr>
        <xdr:cNvSpPr/>
      </xdr:nvSpPr>
      <xdr:spPr>
        <a:xfrm>
          <a:off x="14574929" y="52667"/>
          <a:ext cx="3421717" cy="2311775"/>
        </a:xfrm>
        <a:prstGeom prst="wedgeRectCallout">
          <a:avLst>
            <a:gd name="adj1" fmla="val -98146"/>
            <a:gd name="adj2" fmla="val -2393"/>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a:t>クラスごとに各日「新たに発症した」患者総数を記載してください。</a:t>
          </a:r>
          <a:endParaRPr kumimoji="1" lang="en-US" altLang="ja-JP" sz="1200"/>
        </a:p>
        <a:p>
          <a:pPr algn="l"/>
          <a:r>
            <a:rPr kumimoji="1" lang="ja-JP" altLang="en-US" sz="1200"/>
            <a:t>＊</a:t>
          </a:r>
          <a:r>
            <a:rPr kumimoji="1" lang="en-US" altLang="ja-JP" sz="1200"/>
            <a:t>1</a:t>
          </a:r>
          <a:r>
            <a:rPr kumimoji="1" lang="ja-JP" altLang="en-US" sz="1200"/>
            <a:t>度症状が出ており、「再度症状が出た（ぶり返した）」と思われる人は人数にいれないでください。</a:t>
          </a:r>
          <a:endParaRPr kumimoji="1" lang="en-US" altLang="ja-JP" sz="1200"/>
        </a:p>
        <a:p>
          <a:pPr algn="l"/>
          <a:r>
            <a:rPr kumimoji="1" lang="ja-JP" altLang="en-US" sz="1200"/>
            <a:t>＊休日に発症し、申告があった場合は該当の日付で記入してください。</a:t>
          </a:r>
          <a:endParaRPr kumimoji="1" lang="en-US" altLang="ja-JP" sz="1200"/>
        </a:p>
        <a:p>
          <a:pPr algn="l"/>
          <a:r>
            <a:rPr kumimoji="1" lang="ja-JP" altLang="en-US" sz="1200"/>
            <a:t>＊特記事項はメールに記載してください。</a:t>
          </a:r>
          <a:endParaRPr kumimoji="1" lang="en-US" altLang="ja-JP" sz="1200"/>
        </a:p>
        <a:p>
          <a:pPr algn="l"/>
          <a:endParaRPr kumimoji="1" lang="ja-JP" altLang="en-US" sz="1200"/>
        </a:p>
      </xdr:txBody>
    </xdr:sp>
    <xdr:clientData/>
  </xdr:twoCellAnchor>
  <xdr:twoCellAnchor>
    <xdr:from>
      <xdr:col>0</xdr:col>
      <xdr:colOff>16809</xdr:colOff>
      <xdr:row>1</xdr:row>
      <xdr:rowOff>210670</xdr:rowOff>
    </xdr:from>
    <xdr:to>
      <xdr:col>1</xdr:col>
      <xdr:colOff>643218</xdr:colOff>
      <xdr:row>4</xdr:row>
      <xdr:rowOff>168088</xdr:rowOff>
    </xdr:to>
    <xdr:sp macro="" textlink="">
      <xdr:nvSpPr>
        <xdr:cNvPr id="7" name="四角形吹き出し 2">
          <a:extLst>
            <a:ext uri="{FF2B5EF4-FFF2-40B4-BE49-F238E27FC236}">
              <a16:creationId xmlns:a16="http://schemas.microsoft.com/office/drawing/2014/main" id="{00000000-0008-0000-0700-000007000000}"/>
            </a:ext>
          </a:extLst>
        </xdr:cNvPr>
        <xdr:cNvSpPr/>
      </xdr:nvSpPr>
      <xdr:spPr>
        <a:xfrm>
          <a:off x="16809" y="445994"/>
          <a:ext cx="1309968" cy="663388"/>
        </a:xfrm>
        <a:prstGeom prst="wedgeRectCallout">
          <a:avLst>
            <a:gd name="adj1" fmla="val 50421"/>
            <a:gd name="adj2" fmla="val 112824"/>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050"/>
            <a:t>「</a:t>
          </a:r>
          <a:r>
            <a:rPr kumimoji="1" lang="en-US" altLang="ja-JP" sz="1050"/>
            <a:t>12/25</a:t>
          </a:r>
          <a:r>
            <a:rPr kumimoji="1" lang="ja-JP" altLang="en-US" sz="1050"/>
            <a:t>」のように記載してください。</a:t>
          </a:r>
        </a:p>
      </xdr:txBody>
    </xdr:sp>
    <xdr:clientData/>
  </xdr:twoCellAnchor>
  <xdr:twoCellAnchor>
    <xdr:from>
      <xdr:col>20</xdr:col>
      <xdr:colOff>190500</xdr:colOff>
      <xdr:row>10</xdr:row>
      <xdr:rowOff>180975</xdr:rowOff>
    </xdr:from>
    <xdr:to>
      <xdr:col>29</xdr:col>
      <xdr:colOff>91888</xdr:colOff>
      <xdr:row>25</xdr:row>
      <xdr:rowOff>176492</xdr:rowOff>
    </xdr:to>
    <xdr:graphicFrame macro="">
      <xdr:nvGraphicFramePr>
        <xdr:cNvPr id="8" name="グラフ 7">
          <a:extLst>
            <a:ext uri="{FF2B5EF4-FFF2-40B4-BE49-F238E27FC236}">
              <a16:creationId xmlns:a16="http://schemas.microsoft.com/office/drawing/2014/main" id="{00000000-0008-0000-07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7.xml><?xml version="1.0" encoding="utf-8"?>
<xdr:wsDr xmlns:xdr="http://schemas.openxmlformats.org/drawingml/2006/spreadsheetDrawing" xmlns:a="http://schemas.openxmlformats.org/drawingml/2006/main">
  <xdr:twoCellAnchor>
    <xdr:from>
      <xdr:col>0</xdr:col>
      <xdr:colOff>600075</xdr:colOff>
      <xdr:row>0</xdr:row>
      <xdr:rowOff>142875</xdr:rowOff>
    </xdr:from>
    <xdr:to>
      <xdr:col>21</xdr:col>
      <xdr:colOff>676275</xdr:colOff>
      <xdr:row>31</xdr:row>
      <xdr:rowOff>152399</xdr:rowOff>
    </xdr:to>
    <xdr:graphicFrame macro="">
      <xdr:nvGraphicFramePr>
        <xdr:cNvPr id="3" name="グラフ 2">
          <a:extLst>
            <a:ext uri="{FF2B5EF4-FFF2-40B4-BE49-F238E27FC236}">
              <a16:creationId xmlns:a16="http://schemas.microsoft.com/office/drawing/2014/main" id="{00000000-0008-0000-08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omments" Target="../comments1.x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8" Type="http://schemas.openxmlformats.org/officeDocument/2006/relationships/ctrlProp" Target="../ctrlProps/ctrlProp5.xml"/><Relationship Id="rId3"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775323C-BE4E-4B46-AD87-CA63AEACFAEF}">
  <sheetPr>
    <tabColor rgb="FFFF0000"/>
    <pageSetUpPr fitToPage="1"/>
  </sheetPr>
  <dimension ref="B10:L24"/>
  <sheetViews>
    <sheetView tabSelected="1" workbookViewId="0"/>
  </sheetViews>
  <sheetFormatPr defaultRowHeight="18.75"/>
  <sheetData>
    <row r="10" spans="12:12">
      <c r="L10" s="2"/>
    </row>
    <row r="18" spans="2:3" ht="18.75" customHeight="1"/>
    <row r="23" spans="2:3" ht="18.75" customHeight="1">
      <c r="B23" s="222"/>
      <c r="C23" s="223"/>
    </row>
    <row r="24" spans="2:3" ht="30" customHeight="1">
      <c r="B24" s="222" t="s">
        <v>147</v>
      </c>
      <c r="C24" s="223"/>
    </row>
  </sheetData>
  <mergeCells count="2">
    <mergeCell ref="B23:C23"/>
    <mergeCell ref="B24:C24"/>
  </mergeCells>
  <phoneticPr fontId="3"/>
  <pageMargins left="0.7" right="0.7" top="0.75" bottom="0.75" header="0.3" footer="0.3"/>
  <pageSetup paperSize="9" scale="52" fitToHeight="0" orientation="portrait" verticalDpi="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2E5BD08-6C9A-4D85-817B-8B17E41B7341}">
  <dimension ref="A1"/>
  <sheetViews>
    <sheetView workbookViewId="0"/>
  </sheetViews>
  <sheetFormatPr defaultRowHeight="18.75"/>
  <sheetData/>
  <phoneticPr fontId="3"/>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E5DDB-3AB0-43EE-9A2C-2C6686872623}">
  <sheetPr>
    <tabColor rgb="FFFFFF00"/>
    <pageSetUpPr fitToPage="1"/>
  </sheetPr>
  <dimension ref="A1:AF76"/>
  <sheetViews>
    <sheetView topLeftCell="A4" zoomScaleNormal="100" workbookViewId="0">
      <pane ySplit="1" topLeftCell="A5" activePane="bottomLeft" state="frozen"/>
      <selection activeCell="A4" sqref="A4"/>
      <selection pane="bottomLeft" activeCell="C6" sqref="C6:H6"/>
    </sheetView>
  </sheetViews>
  <sheetFormatPr defaultRowHeight="18.75"/>
  <cols>
    <col min="1" max="1" width="2.625" customWidth="1"/>
    <col min="2" max="2" width="9" customWidth="1"/>
    <col min="3" max="3" width="9.5" customWidth="1"/>
    <col min="4" max="9" width="9" customWidth="1"/>
    <col min="10" max="10" width="6" customWidth="1"/>
    <col min="11" max="11" width="3" customWidth="1"/>
    <col min="12" max="12" width="3.5" customWidth="1"/>
    <col min="13" max="13" width="4.5" customWidth="1"/>
    <col min="14" max="14" width="6.25" customWidth="1"/>
    <col min="15" max="15" width="2.625" customWidth="1"/>
    <col min="16" max="16" width="8.875" customWidth="1"/>
    <col min="17" max="17" width="5.625" customWidth="1"/>
    <col min="18" max="18" width="4.375" customWidth="1"/>
    <col min="19" max="24" width="6.25" customWidth="1"/>
  </cols>
  <sheetData>
    <row r="1" spans="1:32" ht="41.25" customHeight="1">
      <c r="H1" s="70"/>
      <c r="I1" s="71" t="s">
        <v>99</v>
      </c>
      <c r="J1" s="285" t="s">
        <v>151</v>
      </c>
      <c r="K1" s="285"/>
      <c r="L1" s="286" t="s">
        <v>145</v>
      </c>
      <c r="M1" s="286"/>
      <c r="N1" s="285" t="s">
        <v>152</v>
      </c>
      <c r="O1" s="285"/>
      <c r="P1" s="72" t="s">
        <v>103</v>
      </c>
      <c r="Q1" s="73"/>
    </row>
    <row r="2" spans="1:32" ht="52.5" customHeight="1">
      <c r="A2" s="54"/>
      <c r="B2" s="44"/>
      <c r="H2" s="74"/>
      <c r="I2" s="180"/>
      <c r="J2" s="287"/>
      <c r="K2" s="287"/>
      <c r="L2" s="288"/>
      <c r="M2" s="288"/>
      <c r="N2" s="289"/>
      <c r="O2" s="289"/>
      <c r="P2" s="181"/>
      <c r="Q2" s="75"/>
    </row>
    <row r="3" spans="1:32" ht="26.25" customHeight="1">
      <c r="A3" s="54"/>
      <c r="B3" s="44"/>
      <c r="H3" s="75"/>
      <c r="I3" s="182" t="s">
        <v>273</v>
      </c>
      <c r="J3" s="323" t="s">
        <v>274</v>
      </c>
      <c r="K3" s="324"/>
      <c r="L3" s="324"/>
      <c r="M3" s="324"/>
      <c r="N3" s="324"/>
      <c r="O3" s="324"/>
      <c r="P3" s="324"/>
      <c r="Q3" s="75"/>
    </row>
    <row r="4" spans="1:32" ht="45" customHeight="1">
      <c r="A4" s="54"/>
      <c r="B4" s="44"/>
      <c r="H4" s="75"/>
      <c r="I4" s="185"/>
      <c r="J4" s="186"/>
      <c r="K4" s="187"/>
      <c r="L4" s="187"/>
      <c r="M4" s="187"/>
      <c r="N4" s="187"/>
      <c r="O4" s="187"/>
      <c r="P4" s="187"/>
      <c r="Q4" s="75"/>
    </row>
    <row r="5" spans="1:32" ht="11.25" customHeight="1">
      <c r="A5" s="54"/>
      <c r="B5" s="44"/>
      <c r="H5" s="75"/>
      <c r="I5" s="185"/>
      <c r="J5" s="186"/>
      <c r="K5" s="187"/>
      <c r="L5" s="187"/>
      <c r="M5" s="187"/>
      <c r="N5" s="187"/>
      <c r="O5" s="187"/>
      <c r="P5" s="187"/>
      <c r="Q5" s="75"/>
    </row>
    <row r="6" spans="1:32" ht="45" customHeight="1" thickBot="1">
      <c r="B6" s="65" t="s">
        <v>156</v>
      </c>
      <c r="C6" s="325"/>
      <c r="D6" s="325"/>
      <c r="E6" s="325"/>
      <c r="F6" s="325"/>
      <c r="G6" s="325"/>
      <c r="H6" s="325"/>
      <c r="I6" s="308" t="s">
        <v>204</v>
      </c>
      <c r="J6" s="308"/>
      <c r="K6" s="308"/>
      <c r="L6" s="308"/>
      <c r="M6" s="308"/>
      <c r="N6" s="308"/>
      <c r="O6" s="308"/>
      <c r="P6" s="308"/>
      <c r="Q6" s="308"/>
    </row>
    <row r="7" spans="1:32" ht="56.25" customHeight="1">
      <c r="B7" s="178" t="s">
        <v>278</v>
      </c>
      <c r="C7" s="319"/>
      <c r="D7" s="320"/>
      <c r="E7" s="320"/>
      <c r="F7" s="320"/>
      <c r="G7" s="320"/>
      <c r="H7" s="320"/>
      <c r="I7" s="321"/>
      <c r="J7" s="290" t="s">
        <v>153</v>
      </c>
      <c r="K7" s="291"/>
      <c r="L7" s="292"/>
      <c r="M7" s="293"/>
      <c r="N7" s="294"/>
      <c r="O7" s="294"/>
      <c r="P7" s="294"/>
      <c r="Q7" s="295"/>
    </row>
    <row r="8" spans="1:32" ht="33.75" customHeight="1" thickBot="1">
      <c r="B8" s="56" t="s">
        <v>272</v>
      </c>
      <c r="C8" s="238"/>
      <c r="D8" s="239"/>
      <c r="E8" s="239"/>
      <c r="F8" s="239"/>
      <c r="G8" s="239"/>
      <c r="H8" s="239"/>
      <c r="I8" s="322"/>
      <c r="J8" s="316" t="s">
        <v>146</v>
      </c>
      <c r="K8" s="317"/>
      <c r="L8" s="318"/>
      <c r="M8" s="306"/>
      <c r="N8" s="306"/>
      <c r="O8" s="306"/>
      <c r="P8" s="306"/>
      <c r="Q8" s="307"/>
      <c r="R8" s="226"/>
      <c r="S8" s="227"/>
      <c r="T8" s="227"/>
      <c r="U8" s="227"/>
      <c r="V8" s="227"/>
      <c r="W8" s="227"/>
      <c r="X8" s="227"/>
    </row>
    <row r="9" spans="1:32" ht="37.5" customHeight="1">
      <c r="B9" s="56" t="s">
        <v>132</v>
      </c>
      <c r="C9" s="238"/>
      <c r="D9" s="239"/>
      <c r="E9" s="240"/>
      <c r="F9" s="45" t="s">
        <v>133</v>
      </c>
      <c r="G9" s="238"/>
      <c r="H9" s="239"/>
      <c r="I9" s="240"/>
      <c r="J9" s="55" t="s">
        <v>95</v>
      </c>
      <c r="K9" s="300"/>
      <c r="L9" s="301"/>
      <c r="M9" s="301"/>
      <c r="N9" s="301"/>
      <c r="O9" s="301"/>
      <c r="P9" s="301"/>
      <c r="Q9" s="302"/>
    </row>
    <row r="10" spans="1:32" ht="37.5" customHeight="1" thickBot="1">
      <c r="B10" s="62" t="s">
        <v>104</v>
      </c>
      <c r="C10" s="63" t="s">
        <v>96</v>
      </c>
      <c r="D10" s="264"/>
      <c r="E10" s="264"/>
      <c r="F10" s="264"/>
      <c r="G10" s="264"/>
      <c r="H10" s="264"/>
      <c r="I10" s="264"/>
      <c r="J10" s="64" t="s">
        <v>190</v>
      </c>
      <c r="K10" s="309"/>
      <c r="L10" s="310"/>
      <c r="M10" s="310"/>
      <c r="N10" s="310"/>
      <c r="O10" s="310"/>
      <c r="P10" s="310"/>
      <c r="Q10" s="311"/>
    </row>
    <row r="11" spans="1:32" s="75" customFormat="1" ht="41.25" customHeight="1" thickTop="1">
      <c r="B11" s="76" t="s">
        <v>194</v>
      </c>
      <c r="C11" s="193"/>
      <c r="D11" s="116" t="s">
        <v>100</v>
      </c>
      <c r="E11" s="194"/>
      <c r="F11" s="116" t="s">
        <v>101</v>
      </c>
      <c r="G11" s="194"/>
      <c r="H11" s="117" t="s">
        <v>102</v>
      </c>
      <c r="I11" s="77" t="s">
        <v>193</v>
      </c>
      <c r="J11" s="265"/>
      <c r="K11" s="266"/>
      <c r="L11" s="266"/>
      <c r="M11" s="266"/>
      <c r="N11" s="266"/>
      <c r="O11" s="266"/>
      <c r="P11" s="266"/>
      <c r="Q11" s="267"/>
      <c r="R11"/>
      <c r="S11"/>
      <c r="T11"/>
      <c r="U11"/>
      <c r="V11"/>
      <c r="W11"/>
      <c r="X11"/>
      <c r="Y11"/>
      <c r="Z11"/>
      <c r="AA11"/>
      <c r="AB11"/>
      <c r="AC11"/>
      <c r="AD11"/>
      <c r="AE11"/>
      <c r="AF11"/>
    </row>
    <row r="12" spans="1:32" s="75" customFormat="1" ht="45" customHeight="1">
      <c r="B12" s="119" t="s">
        <v>205</v>
      </c>
      <c r="C12" s="195"/>
      <c r="D12" s="195"/>
      <c r="E12" s="195"/>
      <c r="F12" s="195"/>
      <c r="G12" s="195"/>
      <c r="H12" s="195"/>
      <c r="I12" s="195"/>
      <c r="J12" s="303"/>
      <c r="K12" s="304"/>
      <c r="L12" s="305"/>
      <c r="M12" s="305"/>
      <c r="N12" s="303"/>
      <c r="O12" s="315"/>
      <c r="P12" s="329" t="s">
        <v>9</v>
      </c>
      <c r="Q12" s="313" t="s">
        <v>136</v>
      </c>
      <c r="R12"/>
      <c r="S12"/>
      <c r="T12"/>
      <c r="U12"/>
      <c r="V12"/>
      <c r="W12"/>
      <c r="X12"/>
      <c r="Y12"/>
      <c r="Z12"/>
      <c r="AA12"/>
      <c r="AB12"/>
      <c r="AC12"/>
      <c r="AD12"/>
      <c r="AE12"/>
      <c r="AF12"/>
    </row>
    <row r="13" spans="1:32" s="75" customFormat="1" ht="45" customHeight="1">
      <c r="B13" s="78" t="s">
        <v>154</v>
      </c>
      <c r="C13" s="217"/>
      <c r="D13" s="217"/>
      <c r="E13" s="217"/>
      <c r="F13" s="217"/>
      <c r="G13" s="217"/>
      <c r="H13" s="217"/>
      <c r="I13" s="217"/>
      <c r="J13" s="298"/>
      <c r="K13" s="312"/>
      <c r="L13" s="296"/>
      <c r="M13" s="297"/>
      <c r="N13" s="298"/>
      <c r="O13" s="299"/>
      <c r="P13" s="330"/>
      <c r="Q13" s="314"/>
      <c r="R13" s="226" t="s">
        <v>247</v>
      </c>
      <c r="S13" s="227"/>
      <c r="T13" s="227"/>
      <c r="U13" s="227"/>
      <c r="V13" s="227"/>
      <c r="W13" s="227"/>
      <c r="X13" s="227"/>
      <c r="Y13"/>
      <c r="Z13"/>
      <c r="AA13"/>
      <c r="AB13"/>
      <c r="AC13"/>
      <c r="AD13"/>
      <c r="AE13"/>
      <c r="AF13"/>
    </row>
    <row r="14" spans="1:32" s="75" customFormat="1" ht="45" customHeight="1">
      <c r="B14" s="79" t="s">
        <v>155</v>
      </c>
      <c r="C14" s="196"/>
      <c r="D14" s="196"/>
      <c r="E14" s="196"/>
      <c r="F14" s="196"/>
      <c r="G14" s="196"/>
      <c r="H14" s="196"/>
      <c r="I14" s="196"/>
      <c r="J14" s="242"/>
      <c r="K14" s="243"/>
      <c r="L14" s="241"/>
      <c r="M14" s="241"/>
      <c r="N14" s="242"/>
      <c r="O14" s="243"/>
      <c r="P14" s="197"/>
      <c r="Q14" s="198"/>
      <c r="R14" s="80" t="s">
        <v>248</v>
      </c>
      <c r="S14" s="164" t="s">
        <v>249</v>
      </c>
      <c r="T14" s="164"/>
      <c r="U14" s="164" t="s">
        <v>250</v>
      </c>
      <c r="V14" s="164"/>
      <c r="W14" s="164" t="s">
        <v>251</v>
      </c>
      <c r="X14" s="165" t="s">
        <v>252</v>
      </c>
      <c r="Y14"/>
      <c r="Z14"/>
      <c r="AA14"/>
      <c r="AB14"/>
      <c r="AC14"/>
      <c r="AD14"/>
      <c r="AE14"/>
      <c r="AF14"/>
    </row>
    <row r="15" spans="1:32" s="75" customFormat="1" ht="45" customHeight="1">
      <c r="B15" s="79" t="s">
        <v>105</v>
      </c>
      <c r="C15" s="196"/>
      <c r="D15" s="196"/>
      <c r="E15" s="196"/>
      <c r="F15" s="196"/>
      <c r="G15" s="196"/>
      <c r="H15" s="196"/>
      <c r="I15" s="196"/>
      <c r="J15" s="242"/>
      <c r="K15" s="243"/>
      <c r="L15" s="241"/>
      <c r="M15" s="241"/>
      <c r="N15" s="242"/>
      <c r="O15" s="243"/>
      <c r="P15" s="199"/>
      <c r="Q15" s="200"/>
      <c r="R15" s="81"/>
      <c r="S15" s="166" t="s">
        <v>253</v>
      </c>
      <c r="T15" s="166" t="s">
        <v>254</v>
      </c>
      <c r="U15" s="166" t="s">
        <v>253</v>
      </c>
      <c r="V15" s="167" t="s">
        <v>254</v>
      </c>
      <c r="W15" s="167" t="s">
        <v>253</v>
      </c>
      <c r="X15" s="168"/>
      <c r="Y15"/>
      <c r="Z15"/>
      <c r="AA15"/>
      <c r="AB15"/>
      <c r="AC15"/>
      <c r="AD15"/>
      <c r="AE15"/>
      <c r="AF15"/>
    </row>
    <row r="16" spans="1:32" ht="26.25" customHeight="1">
      <c r="B16" s="56" t="s">
        <v>106</v>
      </c>
      <c r="C16" s="201" t="s">
        <v>113</v>
      </c>
      <c r="D16" s="214"/>
      <c r="E16" s="202" t="s">
        <v>116</v>
      </c>
      <c r="F16" s="201" t="s">
        <v>271</v>
      </c>
      <c r="G16" s="214"/>
      <c r="H16" s="203" t="s">
        <v>283</v>
      </c>
      <c r="I16" s="201" t="s">
        <v>114</v>
      </c>
      <c r="J16" s="342"/>
      <c r="K16" s="342"/>
      <c r="L16" s="246" t="s">
        <v>282</v>
      </c>
      <c r="M16" s="246"/>
      <c r="N16" s="246"/>
      <c r="O16" s="179"/>
      <c r="P16" s="179"/>
      <c r="Q16" s="192"/>
      <c r="R16" s="247" t="s">
        <v>268</v>
      </c>
      <c r="S16" s="230">
        <v>3</v>
      </c>
      <c r="T16" s="230">
        <v>2</v>
      </c>
      <c r="U16" s="230">
        <v>1</v>
      </c>
      <c r="V16" s="230">
        <v>2</v>
      </c>
      <c r="W16" s="230">
        <v>3</v>
      </c>
      <c r="X16" s="231" t="s">
        <v>252</v>
      </c>
    </row>
    <row r="17" spans="1:28" ht="24.75" customHeight="1">
      <c r="B17" s="331" t="s">
        <v>107</v>
      </c>
      <c r="C17" s="353" t="s">
        <v>191</v>
      </c>
      <c r="D17" s="354"/>
      <c r="E17" s="354"/>
      <c r="F17" s="354"/>
      <c r="G17" s="354"/>
      <c r="H17" s="354"/>
      <c r="I17" s="354"/>
      <c r="J17" s="354"/>
      <c r="K17" s="354"/>
      <c r="L17" s="354"/>
      <c r="M17" s="354"/>
      <c r="N17" s="354"/>
      <c r="O17" s="354"/>
      <c r="P17" s="354"/>
      <c r="Q17" s="355"/>
      <c r="R17" s="248"/>
      <c r="S17" s="230"/>
      <c r="T17" s="230"/>
      <c r="U17" s="230"/>
      <c r="V17" s="230"/>
      <c r="W17" s="230"/>
      <c r="X17" s="232"/>
    </row>
    <row r="18" spans="1:28" ht="24.75" customHeight="1">
      <c r="B18" s="332"/>
      <c r="C18" s="343" t="s">
        <v>181</v>
      </c>
      <c r="D18" s="344"/>
      <c r="E18" s="344"/>
      <c r="F18" s="344"/>
      <c r="G18" s="344"/>
      <c r="H18" s="344"/>
      <c r="I18" s="344"/>
      <c r="J18" s="344"/>
      <c r="K18" s="344"/>
      <c r="L18" s="344"/>
      <c r="M18" s="344"/>
      <c r="N18" s="344"/>
      <c r="O18" s="344"/>
      <c r="P18" s="344"/>
      <c r="Q18" s="345"/>
      <c r="R18" s="248" t="s">
        <v>269</v>
      </c>
      <c r="S18" s="230">
        <v>30</v>
      </c>
      <c r="T18" s="230">
        <v>30</v>
      </c>
      <c r="U18" s="230">
        <v>32</v>
      </c>
      <c r="V18" s="230">
        <v>30</v>
      </c>
      <c r="W18" s="230">
        <v>30</v>
      </c>
      <c r="X18" s="231" t="s">
        <v>252</v>
      </c>
    </row>
    <row r="19" spans="1:28" ht="30" customHeight="1">
      <c r="B19" s="346" t="s">
        <v>97</v>
      </c>
      <c r="C19" s="109" t="s">
        <v>182</v>
      </c>
      <c r="D19" s="121" t="s">
        <v>210</v>
      </c>
      <c r="E19" s="212"/>
      <c r="F19" s="122" t="s">
        <v>116</v>
      </c>
      <c r="G19" s="126" t="s">
        <v>183</v>
      </c>
      <c r="H19" s="212"/>
      <c r="I19" s="127" t="s">
        <v>116</v>
      </c>
      <c r="J19" s="349"/>
      <c r="K19" s="349"/>
      <c r="L19" s="349"/>
      <c r="M19" s="349"/>
      <c r="N19" s="349"/>
      <c r="O19" s="349"/>
      <c r="P19" s="349"/>
      <c r="Q19" s="350"/>
      <c r="R19" s="248"/>
      <c r="S19" s="230"/>
      <c r="T19" s="230"/>
      <c r="U19" s="230"/>
      <c r="V19" s="230"/>
      <c r="W19" s="230"/>
      <c r="X19" s="232"/>
    </row>
    <row r="20" spans="1:28" ht="30" customHeight="1">
      <c r="B20" s="347"/>
      <c r="C20" s="351" t="s">
        <v>184</v>
      </c>
      <c r="D20" s="120" t="s">
        <v>206</v>
      </c>
      <c r="E20" s="211"/>
      <c r="F20" s="124" t="s">
        <v>116</v>
      </c>
      <c r="G20" s="125" t="s">
        <v>118</v>
      </c>
      <c r="H20" s="211"/>
      <c r="I20" s="123" t="s">
        <v>116</v>
      </c>
      <c r="J20" s="130" t="s">
        <v>117</v>
      </c>
      <c r="K20" s="274"/>
      <c r="L20" s="274"/>
      <c r="M20" s="274"/>
      <c r="N20" s="131" t="s">
        <v>116</v>
      </c>
      <c r="O20" s="276" t="s">
        <v>192</v>
      </c>
      <c r="P20" s="277"/>
      <c r="Q20" s="278"/>
    </row>
    <row r="21" spans="1:28" ht="30" customHeight="1">
      <c r="B21" s="347"/>
      <c r="C21" s="352"/>
      <c r="D21" s="112" t="s">
        <v>183</v>
      </c>
      <c r="E21" s="213"/>
      <c r="F21" s="113" t="s">
        <v>116</v>
      </c>
      <c r="G21" s="128" t="s">
        <v>118</v>
      </c>
      <c r="H21" s="213"/>
      <c r="I21" s="129" t="s">
        <v>116</v>
      </c>
      <c r="J21" s="132" t="s">
        <v>117</v>
      </c>
      <c r="K21" s="282"/>
      <c r="L21" s="282"/>
      <c r="M21" s="282"/>
      <c r="N21" s="133" t="s">
        <v>116</v>
      </c>
      <c r="O21" s="279"/>
      <c r="P21" s="280"/>
      <c r="Q21" s="281"/>
      <c r="S21" s="169" t="s">
        <v>249</v>
      </c>
      <c r="T21" s="169" t="s">
        <v>250</v>
      </c>
      <c r="U21" s="169" t="s">
        <v>255</v>
      </c>
      <c r="V21" s="169" t="s">
        <v>256</v>
      </c>
      <c r="W21" s="169" t="s">
        <v>257</v>
      </c>
      <c r="X21" s="169" t="s">
        <v>258</v>
      </c>
    </row>
    <row r="22" spans="1:28" ht="26.25" customHeight="1">
      <c r="B22" s="347"/>
      <c r="C22" s="356" t="s">
        <v>185</v>
      </c>
      <c r="D22" s="134" t="s">
        <v>211</v>
      </c>
      <c r="E22" s="110" t="s">
        <v>186</v>
      </c>
      <c r="F22" s="209"/>
      <c r="G22" s="111" t="s">
        <v>116</v>
      </c>
      <c r="H22" s="110" t="s">
        <v>187</v>
      </c>
      <c r="I22" s="209"/>
      <c r="J22" s="358" t="s">
        <v>116</v>
      </c>
      <c r="K22" s="358"/>
      <c r="L22" s="258" t="s">
        <v>188</v>
      </c>
      <c r="M22" s="259"/>
      <c r="N22" s="259"/>
      <c r="O22" s="259"/>
      <c r="P22" s="259"/>
      <c r="Q22" s="260"/>
      <c r="S22" s="170"/>
      <c r="T22" s="170"/>
      <c r="U22" s="170"/>
      <c r="V22" s="170"/>
      <c r="W22" s="170"/>
      <c r="X22" s="170"/>
    </row>
    <row r="23" spans="1:28" s="54" customFormat="1" ht="26.25" customHeight="1" thickBot="1">
      <c r="B23" s="348"/>
      <c r="C23" s="357"/>
      <c r="D23" s="135" t="s">
        <v>136</v>
      </c>
      <c r="E23" s="114" t="s">
        <v>186</v>
      </c>
      <c r="F23" s="210"/>
      <c r="G23" s="115" t="s">
        <v>116</v>
      </c>
      <c r="H23" s="114" t="s">
        <v>187</v>
      </c>
      <c r="I23" s="210"/>
      <c r="J23" s="275" t="s">
        <v>116</v>
      </c>
      <c r="K23" s="275"/>
      <c r="L23" s="261"/>
      <c r="M23" s="262"/>
      <c r="N23" s="262"/>
      <c r="O23" s="262"/>
      <c r="P23" s="262"/>
      <c r="Q23" s="263"/>
      <c r="R23" s="244" t="s">
        <v>268</v>
      </c>
      <c r="S23" s="228">
        <v>5</v>
      </c>
      <c r="T23" s="228">
        <v>3</v>
      </c>
      <c r="U23" s="228">
        <v>4</v>
      </c>
      <c r="V23" s="228">
        <v>5</v>
      </c>
      <c r="W23" s="228">
        <v>2</v>
      </c>
      <c r="X23" s="228">
        <v>5</v>
      </c>
    </row>
    <row r="24" spans="1:28" s="54" customFormat="1" ht="15" customHeight="1">
      <c r="B24" s="82"/>
      <c r="C24" s="50"/>
      <c r="D24" s="50"/>
      <c r="E24" s="50"/>
      <c r="F24" s="46"/>
      <c r="G24" s="47"/>
      <c r="H24" s="51"/>
      <c r="I24" s="46"/>
      <c r="J24" s="49"/>
      <c r="K24" s="49"/>
      <c r="L24" s="49"/>
      <c r="M24" s="46"/>
      <c r="N24" s="46"/>
      <c r="O24" s="46"/>
      <c r="P24" s="46"/>
      <c r="Q24" s="177"/>
      <c r="R24" s="245"/>
      <c r="S24" s="229"/>
      <c r="T24" s="229"/>
      <c r="U24" s="229"/>
      <c r="V24" s="229"/>
      <c r="W24" s="229"/>
      <c r="X24" s="229"/>
    </row>
    <row r="25" spans="1:28" s="54" customFormat="1" ht="15" customHeight="1">
      <c r="B25" s="82"/>
      <c r="C25" s="50"/>
      <c r="D25" s="50"/>
      <c r="E25" s="50"/>
      <c r="F25" s="46"/>
      <c r="G25" s="47"/>
      <c r="H25" s="51"/>
      <c r="I25" s="46"/>
      <c r="J25" s="49"/>
      <c r="K25" s="49"/>
      <c r="L25" s="49"/>
      <c r="M25" s="46"/>
      <c r="N25" s="46"/>
      <c r="O25" s="46"/>
      <c r="P25" s="46"/>
      <c r="Q25" s="46"/>
      <c r="R25" s="257" t="s">
        <v>269</v>
      </c>
      <c r="S25" s="228">
        <v>60</v>
      </c>
      <c r="T25" s="228">
        <v>62</v>
      </c>
      <c r="U25" s="228">
        <v>60</v>
      </c>
      <c r="V25" s="228">
        <v>60</v>
      </c>
      <c r="W25" s="228">
        <v>62</v>
      </c>
      <c r="X25" s="228">
        <v>65</v>
      </c>
    </row>
    <row r="26" spans="1:28" s="54" customFormat="1" ht="15" customHeight="1" thickBot="1">
      <c r="B26" s="82"/>
      <c r="C26" s="50"/>
      <c r="D26" s="50"/>
      <c r="E26" s="50"/>
      <c r="F26" s="46"/>
      <c r="G26" s="47"/>
      <c r="H26" s="51"/>
      <c r="I26" s="46"/>
      <c r="J26" s="49"/>
      <c r="K26" s="49"/>
      <c r="L26" s="49"/>
      <c r="M26" s="46"/>
      <c r="N26" s="46"/>
      <c r="O26" s="46"/>
      <c r="P26" s="46"/>
      <c r="Q26" s="46"/>
      <c r="R26" s="257"/>
      <c r="S26" s="229"/>
      <c r="T26" s="229"/>
      <c r="U26" s="229"/>
      <c r="V26" s="229"/>
      <c r="W26" s="229"/>
      <c r="X26" s="229"/>
    </row>
    <row r="27" spans="1:28" s="83" customFormat="1" ht="33.75" customHeight="1">
      <c r="B27" s="359" t="s">
        <v>157</v>
      </c>
      <c r="C27" s="333" t="s">
        <v>158</v>
      </c>
      <c r="D27" s="334"/>
      <c r="E27" s="235"/>
      <c r="F27" s="236"/>
      <c r="G27" s="236"/>
      <c r="H27" s="236"/>
      <c r="I27" s="236"/>
      <c r="J27" s="236"/>
      <c r="K27" s="236"/>
      <c r="L27" s="236"/>
      <c r="M27" s="236"/>
      <c r="N27" s="236"/>
      <c r="O27" s="236"/>
      <c r="P27" s="236"/>
      <c r="Q27" s="237"/>
      <c r="R27" s="257"/>
      <c r="S27" s="54"/>
      <c r="T27" s="54"/>
      <c r="U27" s="54"/>
      <c r="V27" s="54"/>
      <c r="W27" s="54"/>
      <c r="X27" s="54"/>
      <c r="Y27" s="54"/>
    </row>
    <row r="28" spans="1:28" s="83" customFormat="1" ht="33.75" customHeight="1">
      <c r="B28" s="360"/>
      <c r="C28" s="335" t="s">
        <v>159</v>
      </c>
      <c r="D28" s="336"/>
      <c r="E28" s="337"/>
      <c r="F28" s="338"/>
      <c r="G28" s="338"/>
      <c r="H28" s="338"/>
      <c r="I28" s="338"/>
      <c r="J28" s="338"/>
      <c r="K28" s="338"/>
      <c r="L28" s="338"/>
      <c r="M28" s="338"/>
      <c r="N28" s="338"/>
      <c r="O28" s="338"/>
      <c r="P28" s="338"/>
      <c r="Q28" s="339"/>
      <c r="R28" s="54"/>
      <c r="S28" s="54"/>
      <c r="T28" s="54"/>
      <c r="U28" s="54"/>
      <c r="V28" s="54"/>
      <c r="W28" s="54"/>
      <c r="X28" s="54"/>
      <c r="Y28" s="54"/>
    </row>
    <row r="29" spans="1:28" s="83" customFormat="1" ht="37.5" customHeight="1">
      <c r="B29" s="360"/>
      <c r="C29" s="283" t="s">
        <v>160</v>
      </c>
      <c r="D29" s="284"/>
      <c r="E29" s="393" t="s">
        <v>277</v>
      </c>
      <c r="F29" s="394"/>
      <c r="G29" s="395" t="s">
        <v>161</v>
      </c>
      <c r="H29" s="396"/>
      <c r="I29" s="397" t="s">
        <v>115</v>
      </c>
      <c r="J29" s="398" t="s">
        <v>136</v>
      </c>
      <c r="K29" s="397" t="s">
        <v>156</v>
      </c>
      <c r="L29" s="399"/>
      <c r="M29" s="399"/>
      <c r="N29" s="395" t="s">
        <v>161</v>
      </c>
      <c r="O29" s="399"/>
      <c r="P29" s="399"/>
      <c r="Q29" s="400" t="s">
        <v>115</v>
      </c>
      <c r="R29" s="54"/>
      <c r="S29" s="54"/>
      <c r="T29" s="54"/>
      <c r="U29" s="54"/>
      <c r="V29" s="183"/>
      <c r="W29" s="224"/>
      <c r="X29" s="224"/>
      <c r="Y29" s="184"/>
      <c r="Z29" s="224"/>
      <c r="AA29" s="224"/>
      <c r="AB29" s="183"/>
    </row>
    <row r="30" spans="1:28" s="83" customFormat="1" ht="30" customHeight="1">
      <c r="B30" s="360"/>
      <c r="C30" s="283" t="s">
        <v>275</v>
      </c>
      <c r="D30" s="284"/>
      <c r="E30" s="107" t="s">
        <v>113</v>
      </c>
      <c r="F30" s="216"/>
      <c r="G30" s="108" t="s">
        <v>116</v>
      </c>
      <c r="H30" s="107" t="s">
        <v>271</v>
      </c>
      <c r="I30" s="216"/>
      <c r="J30" s="108" t="s">
        <v>116</v>
      </c>
      <c r="K30" s="256" t="s">
        <v>114</v>
      </c>
      <c r="L30" s="256"/>
      <c r="M30" s="256"/>
      <c r="N30" s="225"/>
      <c r="O30" s="225"/>
      <c r="P30" s="108" t="s">
        <v>116</v>
      </c>
      <c r="Q30" s="190"/>
      <c r="R30" s="54"/>
      <c r="S30" s="54"/>
      <c r="T30" s="54"/>
      <c r="U30" s="54"/>
      <c r="V30" s="54"/>
      <c r="W30" s="54"/>
      <c r="X30" s="54"/>
      <c r="Y30" s="54"/>
    </row>
    <row r="31" spans="1:28" s="54" customFormat="1" ht="30" customHeight="1">
      <c r="B31" s="360"/>
      <c r="C31" s="283" t="s">
        <v>162</v>
      </c>
      <c r="D31" s="284"/>
      <c r="E31" s="215"/>
      <c r="F31" s="84" t="s">
        <v>100</v>
      </c>
      <c r="G31" s="216"/>
      <c r="H31" s="84" t="s">
        <v>101</v>
      </c>
      <c r="I31" s="216"/>
      <c r="J31" s="84" t="s">
        <v>163</v>
      </c>
      <c r="K31" s="368"/>
      <c r="L31" s="368"/>
      <c r="M31" s="249" t="s">
        <v>285</v>
      </c>
      <c r="N31" s="249"/>
      <c r="O31" s="250"/>
      <c r="P31" s="250"/>
      <c r="Q31" s="251"/>
    </row>
    <row r="32" spans="1:28" s="54" customFormat="1" ht="33.75" customHeight="1" thickBot="1">
      <c r="B32" s="361"/>
      <c r="C32" s="252" t="s">
        <v>276</v>
      </c>
      <c r="D32" s="253"/>
      <c r="E32" s="254"/>
      <c r="F32" s="254"/>
      <c r="G32" s="254"/>
      <c r="H32" s="254"/>
      <c r="I32" s="254"/>
      <c r="J32" s="254"/>
      <c r="K32" s="254"/>
      <c r="L32" s="254"/>
      <c r="M32" s="254"/>
      <c r="N32" s="254"/>
      <c r="O32" s="254"/>
      <c r="P32" s="254"/>
      <c r="Q32" s="255"/>
    </row>
    <row r="33" spans="2:26" s="54" customFormat="1" ht="18.75" customHeight="1">
      <c r="B33" s="188"/>
      <c r="C33" s="184"/>
      <c r="D33" s="184"/>
      <c r="E33" s="189"/>
      <c r="F33" s="189"/>
      <c r="G33" s="189"/>
      <c r="H33" s="189"/>
      <c r="I33" s="189"/>
      <c r="J33" s="189"/>
      <c r="K33" s="189"/>
      <c r="L33" s="189"/>
      <c r="M33" s="189"/>
      <c r="N33" s="189"/>
      <c r="O33" s="189"/>
      <c r="P33" s="189"/>
      <c r="Q33" s="189"/>
    </row>
    <row r="34" spans="2:26" ht="30" customHeight="1">
      <c r="B34" s="340" t="s">
        <v>98</v>
      </c>
      <c r="C34" s="340"/>
      <c r="D34" s="340"/>
      <c r="E34" s="340"/>
      <c r="F34" s="340"/>
      <c r="G34" s="38"/>
      <c r="H34" s="38"/>
      <c r="I34" s="38"/>
      <c r="J34" s="38"/>
      <c r="K34" s="38"/>
      <c r="L34" s="341" t="s">
        <v>119</v>
      </c>
      <c r="M34" s="341"/>
      <c r="N34" s="204"/>
      <c r="O34" s="54" t="s">
        <v>101</v>
      </c>
      <c r="P34" s="204"/>
      <c r="Q34" s="54" t="s">
        <v>102</v>
      </c>
      <c r="T34" s="47"/>
      <c r="U34" s="47"/>
      <c r="V34" s="47"/>
      <c r="W34" s="47"/>
      <c r="X34" s="47"/>
      <c r="Y34" s="48"/>
      <c r="Z34" s="48"/>
    </row>
    <row r="35" spans="2:26" ht="22.5" customHeight="1">
      <c r="B35" s="7" t="s">
        <v>189</v>
      </c>
      <c r="C35" s="8"/>
      <c r="D35" s="8"/>
      <c r="E35" s="57"/>
      <c r="F35" s="57"/>
      <c r="G35" s="57"/>
      <c r="H35" s="57"/>
      <c r="I35" s="57"/>
      <c r="J35" s="57"/>
      <c r="K35" s="57"/>
      <c r="T35" s="47"/>
      <c r="U35" s="47"/>
      <c r="V35" s="47"/>
      <c r="W35" s="47"/>
      <c r="X35" s="47"/>
      <c r="Y35" s="48"/>
      <c r="Z35" s="48"/>
    </row>
    <row r="36" spans="2:26" ht="26.25" customHeight="1">
      <c r="B36" s="7" t="s">
        <v>164</v>
      </c>
      <c r="C36" s="10"/>
      <c r="D36" s="10"/>
      <c r="E36" s="10"/>
      <c r="F36" s="10"/>
      <c r="G36" s="10"/>
      <c r="H36" s="10"/>
      <c r="I36" s="10"/>
      <c r="J36" s="10"/>
      <c r="K36" s="10"/>
      <c r="L36" s="10"/>
      <c r="M36" s="10"/>
      <c r="N36" s="9"/>
      <c r="O36" s="10"/>
      <c r="P36" s="10"/>
      <c r="Q36" s="10"/>
      <c r="S36" s="75"/>
      <c r="T36" s="86"/>
      <c r="U36" s="86"/>
      <c r="V36" s="86"/>
      <c r="W36" s="86"/>
      <c r="X36" s="86"/>
      <c r="Y36" s="47"/>
      <c r="Z36" s="47"/>
    </row>
    <row r="37" spans="2:26" s="75" customFormat="1" ht="22.5" customHeight="1">
      <c r="B37" s="233" t="s">
        <v>195</v>
      </c>
      <c r="C37" s="233"/>
      <c r="D37" s="233"/>
      <c r="E37" s="233"/>
      <c r="F37" s="233"/>
      <c r="G37" s="233"/>
      <c r="H37" s="233"/>
      <c r="I37" s="233"/>
      <c r="J37" s="233"/>
      <c r="K37" s="233"/>
      <c r="L37" s="233"/>
      <c r="M37" s="233"/>
      <c r="N37" s="233"/>
      <c r="O37" s="233"/>
      <c r="P37" s="233"/>
      <c r="Q37" s="233"/>
      <c r="T37" s="86"/>
      <c r="U37" s="86"/>
      <c r="V37" s="86"/>
      <c r="W37" s="86"/>
      <c r="X37" s="86"/>
      <c r="Y37" s="86"/>
      <c r="Z37" s="86"/>
    </row>
    <row r="38" spans="2:26" s="75" customFormat="1" ht="37.5" customHeight="1">
      <c r="B38" s="364" t="s">
        <v>270</v>
      </c>
      <c r="C38" s="364"/>
      <c r="D38" s="364"/>
      <c r="E38" s="364"/>
      <c r="F38" s="364"/>
      <c r="G38" s="364"/>
      <c r="H38" s="364"/>
      <c r="I38" s="364"/>
      <c r="J38" s="364"/>
      <c r="K38" s="364"/>
      <c r="L38" s="364"/>
      <c r="M38" s="364"/>
      <c r="N38" s="364"/>
      <c r="O38" s="364"/>
      <c r="P38" s="364"/>
      <c r="Q38" s="364"/>
      <c r="R38" s="171"/>
      <c r="S38" s="171"/>
      <c r="T38" s="171"/>
      <c r="U38" s="171"/>
      <c r="V38" s="171"/>
      <c r="W38" s="171"/>
      <c r="X38" s="171"/>
      <c r="Y38" s="171"/>
      <c r="Z38" s="86"/>
    </row>
    <row r="39" spans="2:26" s="75" customFormat="1" ht="22.5" customHeight="1">
      <c r="B39" s="233" t="s">
        <v>144</v>
      </c>
      <c r="C39" s="233"/>
      <c r="D39" s="233"/>
      <c r="E39" s="233"/>
      <c r="F39" s="233"/>
      <c r="G39" s="233"/>
      <c r="H39" s="233"/>
      <c r="I39" s="233"/>
      <c r="J39" s="233"/>
      <c r="K39" s="233"/>
      <c r="L39" s="233"/>
      <c r="M39" s="233"/>
      <c r="N39" s="233"/>
      <c r="O39" s="233"/>
      <c r="P39" s="233"/>
      <c r="Q39" s="233"/>
      <c r="T39" s="86"/>
      <c r="U39" s="86"/>
      <c r="V39" s="86"/>
      <c r="W39" s="86"/>
      <c r="X39" s="86"/>
      <c r="Y39" s="86"/>
      <c r="Z39" s="86"/>
    </row>
    <row r="40" spans="2:26" s="75" customFormat="1" ht="22.5" customHeight="1">
      <c r="B40" s="233" t="s">
        <v>244</v>
      </c>
      <c r="C40" s="233"/>
      <c r="D40" s="233"/>
      <c r="E40" s="233"/>
      <c r="F40" s="233"/>
      <c r="G40" s="233"/>
      <c r="H40" s="233"/>
      <c r="I40" s="233"/>
      <c r="J40" s="233"/>
      <c r="K40" s="233"/>
      <c r="L40" s="233"/>
      <c r="M40" s="233"/>
      <c r="N40" s="233"/>
      <c r="O40" s="233"/>
      <c r="P40" s="233"/>
      <c r="Q40" s="233"/>
      <c r="T40" s="87"/>
      <c r="U40" s="87"/>
      <c r="V40" s="87"/>
      <c r="W40" s="87"/>
      <c r="X40" s="87"/>
      <c r="Y40" s="86"/>
      <c r="Z40" s="86"/>
    </row>
    <row r="41" spans="2:26" s="75" customFormat="1" ht="22.5" customHeight="1">
      <c r="B41" s="233" t="s">
        <v>207</v>
      </c>
      <c r="C41" s="233"/>
      <c r="D41" s="233"/>
      <c r="E41" s="233"/>
      <c r="F41" s="233"/>
      <c r="G41" s="233"/>
      <c r="H41" s="233"/>
      <c r="I41" s="233"/>
      <c r="J41" s="233"/>
      <c r="K41" s="233"/>
      <c r="L41" s="233"/>
      <c r="M41" s="233"/>
      <c r="N41" s="233"/>
      <c r="O41" s="233"/>
      <c r="P41" s="233"/>
      <c r="Q41" s="233"/>
      <c r="T41" s="86"/>
      <c r="U41" s="86"/>
      <c r="V41" s="86"/>
      <c r="W41" s="86"/>
      <c r="X41" s="86"/>
      <c r="Y41" s="87"/>
      <c r="Z41" s="87"/>
    </row>
    <row r="42" spans="2:26" s="75" customFormat="1" ht="22.5" customHeight="1">
      <c r="B42" s="365" t="s">
        <v>165</v>
      </c>
      <c r="C42" s="365"/>
      <c r="D42" s="365"/>
      <c r="E42" s="365"/>
      <c r="F42" s="365"/>
      <c r="G42" s="365"/>
      <c r="H42" s="365"/>
      <c r="I42" s="365"/>
      <c r="J42" s="365"/>
      <c r="K42" s="365"/>
      <c r="L42" s="365"/>
      <c r="M42" s="365"/>
      <c r="N42" s="365"/>
      <c r="O42" s="365"/>
      <c r="P42" s="365"/>
      <c r="Q42" s="365"/>
      <c r="T42" s="88"/>
      <c r="U42" s="88"/>
      <c r="V42" s="88"/>
      <c r="W42" s="88"/>
      <c r="X42" s="88"/>
      <c r="Y42" s="86"/>
      <c r="Z42" s="86"/>
    </row>
    <row r="43" spans="2:26" s="75" customFormat="1" ht="22.5" customHeight="1">
      <c r="B43" s="233" t="s">
        <v>212</v>
      </c>
      <c r="C43" s="233"/>
      <c r="D43" s="233"/>
      <c r="E43" s="233"/>
      <c r="F43" s="233"/>
      <c r="G43" s="233"/>
      <c r="H43" s="233"/>
      <c r="I43" s="233"/>
      <c r="J43" s="233"/>
      <c r="K43" s="233"/>
      <c r="L43" s="233"/>
      <c r="M43" s="233"/>
      <c r="N43" s="233"/>
      <c r="O43" s="233"/>
      <c r="P43" s="233"/>
      <c r="Q43" s="233"/>
      <c r="T43" s="86"/>
      <c r="U43" s="86"/>
      <c r="V43" s="86"/>
      <c r="W43" s="86"/>
      <c r="X43" s="86"/>
      <c r="Y43" s="89"/>
      <c r="Z43" s="89"/>
    </row>
    <row r="44" spans="2:26" s="75" customFormat="1" ht="37.5" customHeight="1">
      <c r="B44" s="233" t="s">
        <v>245</v>
      </c>
      <c r="C44" s="233"/>
      <c r="D44" s="233"/>
      <c r="E44" s="233"/>
      <c r="F44" s="233"/>
      <c r="G44" s="233"/>
      <c r="H44" s="233"/>
      <c r="I44" s="233"/>
      <c r="J44" s="233"/>
      <c r="K44" s="233"/>
      <c r="L44" s="233"/>
      <c r="M44" s="233"/>
      <c r="N44" s="233"/>
      <c r="O44" s="233"/>
      <c r="P44" s="233"/>
      <c r="Q44" s="233"/>
      <c r="T44" s="86"/>
      <c r="U44" s="86"/>
      <c r="V44" s="86"/>
      <c r="W44" s="86"/>
      <c r="X44" s="86"/>
      <c r="Y44" s="86"/>
      <c r="Z44" s="86"/>
    </row>
    <row r="45" spans="2:26" s="75" customFormat="1" ht="22.5" customHeight="1">
      <c r="B45" s="233" t="s">
        <v>260</v>
      </c>
      <c r="C45" s="233"/>
      <c r="D45" s="233"/>
      <c r="E45" s="233"/>
      <c r="F45" s="233"/>
      <c r="G45" s="233"/>
      <c r="H45" s="233"/>
      <c r="I45" s="233"/>
      <c r="J45" s="233"/>
      <c r="K45" s="233"/>
      <c r="L45" s="233"/>
      <c r="M45" s="233"/>
      <c r="N45" s="233"/>
      <c r="O45" s="233"/>
      <c r="P45" s="233"/>
      <c r="Q45" s="233"/>
      <c r="T45" s="86"/>
      <c r="U45" s="86"/>
      <c r="V45" s="86"/>
      <c r="W45" s="86"/>
      <c r="X45" s="86"/>
      <c r="Y45" s="86"/>
      <c r="Z45" s="86"/>
    </row>
    <row r="46" spans="2:26" s="75" customFormat="1" ht="22.5" customHeight="1">
      <c r="B46" s="233" t="s">
        <v>213</v>
      </c>
      <c r="C46" s="233"/>
      <c r="D46" s="233"/>
      <c r="E46" s="233"/>
      <c r="F46" s="233"/>
      <c r="G46" s="233"/>
      <c r="H46" s="233"/>
      <c r="I46" s="233"/>
      <c r="J46" s="233"/>
      <c r="K46" s="233"/>
      <c r="L46" s="233"/>
      <c r="M46" s="233"/>
      <c r="N46" s="233"/>
      <c r="O46" s="233"/>
      <c r="P46" s="233"/>
      <c r="Q46" s="233"/>
      <c r="T46" s="86"/>
      <c r="U46" s="86"/>
      <c r="V46" s="86"/>
      <c r="W46" s="86"/>
      <c r="X46" s="86"/>
      <c r="Y46" s="86"/>
      <c r="Z46" s="86"/>
    </row>
    <row r="47" spans="2:26" s="75" customFormat="1" ht="22.5" customHeight="1">
      <c r="B47" s="233" t="s">
        <v>203</v>
      </c>
      <c r="C47" s="233"/>
      <c r="D47" s="233"/>
      <c r="E47" s="233"/>
      <c r="F47" s="233"/>
      <c r="G47" s="233"/>
      <c r="H47" s="233"/>
      <c r="I47" s="233"/>
      <c r="J47" s="233"/>
      <c r="K47" s="233"/>
      <c r="L47" s="233"/>
      <c r="M47" s="233"/>
      <c r="N47" s="233"/>
      <c r="O47" s="233"/>
      <c r="P47" s="233"/>
      <c r="Q47" s="85"/>
      <c r="T47" s="86"/>
      <c r="U47" s="86"/>
      <c r="V47" s="86"/>
      <c r="W47" s="86"/>
      <c r="X47" s="86"/>
      <c r="Y47" s="86"/>
      <c r="Z47" s="86"/>
    </row>
    <row r="48" spans="2:26" s="75" customFormat="1" ht="22.5" customHeight="1">
      <c r="B48" s="85"/>
      <c r="C48" s="90" t="s">
        <v>166</v>
      </c>
      <c r="D48" s="272"/>
      <c r="E48" s="272"/>
      <c r="F48" s="272"/>
      <c r="G48" s="272"/>
      <c r="H48" s="272"/>
      <c r="I48" s="272"/>
      <c r="J48" s="272"/>
      <c r="K48" s="272"/>
      <c r="L48" s="273" t="s">
        <v>167</v>
      </c>
      <c r="M48" s="273"/>
      <c r="N48" s="268"/>
      <c r="O48" s="268"/>
      <c r="P48" s="92" t="s">
        <v>168</v>
      </c>
      <c r="Q48" s="85"/>
      <c r="Y48" s="86"/>
      <c r="Z48" s="86"/>
    </row>
    <row r="49" spans="2:24" s="75" customFormat="1" ht="22.5" customHeight="1">
      <c r="B49" s="326" t="s">
        <v>214</v>
      </c>
      <c r="C49" s="233"/>
      <c r="D49" s="233"/>
      <c r="E49" s="233"/>
      <c r="F49" s="233"/>
      <c r="G49" s="233"/>
      <c r="H49" s="233"/>
      <c r="I49" s="233"/>
      <c r="J49" s="233"/>
      <c r="K49" s="233"/>
      <c r="L49" s="233"/>
      <c r="M49" s="233"/>
      <c r="N49" s="233"/>
      <c r="O49" s="233"/>
      <c r="P49" s="233"/>
      <c r="Q49" s="233"/>
    </row>
    <row r="50" spans="2:24" s="75" customFormat="1" ht="22.5" customHeight="1">
      <c r="C50" s="218" t="s">
        <v>169</v>
      </c>
      <c r="D50" s="234"/>
      <c r="E50" s="234"/>
      <c r="F50" s="234"/>
      <c r="G50" s="234"/>
      <c r="H50" s="234"/>
      <c r="I50" s="234"/>
      <c r="J50" s="234"/>
      <c r="K50" s="234"/>
      <c r="L50" s="234"/>
      <c r="M50" s="234"/>
      <c r="N50" s="234"/>
      <c r="O50" s="234"/>
      <c r="P50" s="234"/>
      <c r="Q50" s="234"/>
    </row>
    <row r="51" spans="2:24" s="75" customFormat="1" ht="22.5" customHeight="1">
      <c r="C51" s="85"/>
      <c r="D51" s="234"/>
      <c r="E51" s="234"/>
      <c r="F51" s="234"/>
      <c r="G51" s="234"/>
      <c r="H51" s="234"/>
      <c r="I51" s="234"/>
      <c r="J51" s="234"/>
      <c r="K51" s="234"/>
      <c r="L51" s="234"/>
      <c r="M51" s="234"/>
      <c r="N51" s="234"/>
      <c r="O51" s="234"/>
      <c r="P51" s="234"/>
      <c r="Q51" s="234"/>
    </row>
    <row r="52" spans="2:24" s="75" customFormat="1" ht="22.5" customHeight="1">
      <c r="B52" s="327" t="s">
        <v>170</v>
      </c>
      <c r="C52" s="327"/>
      <c r="D52" s="327"/>
      <c r="E52" s="327"/>
      <c r="F52" s="327"/>
      <c r="G52" s="327"/>
      <c r="H52" s="327"/>
      <c r="I52" s="327"/>
      <c r="J52" s="327"/>
      <c r="K52" s="327"/>
      <c r="L52" s="327"/>
      <c r="M52" s="327"/>
      <c r="N52" s="327"/>
      <c r="O52" s="327"/>
      <c r="P52" s="327"/>
      <c r="Q52" s="327"/>
    </row>
    <row r="53" spans="2:24" s="176" customFormat="1" ht="38.25" customHeight="1">
      <c r="B53" s="233" t="s">
        <v>267</v>
      </c>
      <c r="C53" s="233"/>
      <c r="D53" s="233"/>
      <c r="E53" s="233"/>
      <c r="F53" s="233"/>
      <c r="G53" s="233"/>
      <c r="H53" s="233"/>
      <c r="I53" s="233"/>
      <c r="J53" s="233"/>
      <c r="K53" s="233"/>
      <c r="L53" s="233"/>
      <c r="M53" s="233"/>
      <c r="N53" s="233"/>
      <c r="O53" s="233"/>
      <c r="P53" s="233"/>
      <c r="Q53" s="233"/>
    </row>
    <row r="54" spans="2:24" s="75" customFormat="1" ht="22.5" customHeight="1">
      <c r="B54" s="366" t="s">
        <v>202</v>
      </c>
      <c r="C54" s="366"/>
      <c r="D54" s="270"/>
      <c r="E54" s="270"/>
      <c r="F54" s="270"/>
      <c r="G54" s="270"/>
      <c r="H54" s="270"/>
      <c r="I54" s="270"/>
      <c r="J54" s="270"/>
      <c r="K54" s="270"/>
      <c r="L54" s="270"/>
      <c r="M54" s="270"/>
      <c r="N54" s="270"/>
      <c r="O54" s="270"/>
      <c r="P54" s="270"/>
      <c r="Q54" s="270"/>
    </row>
    <row r="55" spans="2:24" s="75" customFormat="1" ht="22.5" customHeight="1">
      <c r="B55" s="93"/>
      <c r="C55" s="93"/>
      <c r="D55" s="270"/>
      <c r="E55" s="270"/>
      <c r="F55" s="270"/>
      <c r="G55" s="270"/>
      <c r="H55" s="270"/>
      <c r="I55" s="270"/>
      <c r="J55" s="270"/>
      <c r="K55" s="270"/>
      <c r="L55" s="270"/>
      <c r="M55" s="270"/>
      <c r="N55" s="270"/>
      <c r="O55" s="270"/>
      <c r="P55" s="270"/>
      <c r="Q55" s="270"/>
    </row>
    <row r="56" spans="2:24" s="176" customFormat="1" ht="22.5" customHeight="1">
      <c r="B56" s="328" t="s">
        <v>196</v>
      </c>
      <c r="C56" s="328"/>
      <c r="D56" s="328"/>
      <c r="E56" s="328"/>
      <c r="F56" s="328"/>
      <c r="G56" s="328"/>
      <c r="H56" s="328"/>
      <c r="I56" s="328"/>
      <c r="J56" s="328"/>
      <c r="K56" s="328"/>
      <c r="L56" s="328"/>
      <c r="M56" s="328"/>
      <c r="N56" s="328"/>
      <c r="O56" s="328"/>
      <c r="P56" s="328"/>
      <c r="Q56" s="328"/>
    </row>
    <row r="57" spans="2:24" s="176" customFormat="1" ht="22.5" customHeight="1">
      <c r="B57" s="269" t="s">
        <v>208</v>
      </c>
      <c r="C57" s="269"/>
      <c r="D57" s="269"/>
      <c r="E57" s="269"/>
      <c r="F57" s="269"/>
      <c r="G57" s="269"/>
      <c r="H57" s="269"/>
      <c r="I57" s="269"/>
      <c r="J57" s="269"/>
      <c r="K57" s="269"/>
      <c r="L57" s="269"/>
      <c r="M57" s="269"/>
      <c r="N57" s="269"/>
      <c r="O57" s="269"/>
      <c r="P57" s="269"/>
      <c r="Q57" s="269"/>
    </row>
    <row r="58" spans="2:24" s="176" customFormat="1" ht="37.5" customHeight="1">
      <c r="B58" s="233" t="s">
        <v>266</v>
      </c>
      <c r="C58" s="233"/>
      <c r="D58" s="233"/>
      <c r="E58" s="233"/>
      <c r="F58" s="233"/>
      <c r="G58" s="233"/>
      <c r="H58" s="233"/>
      <c r="I58" s="233"/>
      <c r="J58" s="233"/>
      <c r="K58" s="233"/>
      <c r="L58" s="233"/>
      <c r="M58" s="233"/>
      <c r="N58" s="233"/>
      <c r="O58" s="233"/>
      <c r="P58" s="233"/>
      <c r="Q58" s="233"/>
    </row>
    <row r="59" spans="2:24" s="176" customFormat="1" ht="22.5" customHeight="1">
      <c r="B59" s="233" t="s">
        <v>171</v>
      </c>
      <c r="C59" s="233"/>
      <c r="D59" s="233"/>
      <c r="E59" s="233"/>
      <c r="F59" s="233"/>
      <c r="G59" s="233"/>
      <c r="H59" s="233"/>
      <c r="I59" s="233"/>
      <c r="J59" s="233"/>
      <c r="K59" s="233"/>
      <c r="L59" s="233"/>
      <c r="M59" s="233"/>
      <c r="N59" s="233"/>
      <c r="O59" s="233"/>
      <c r="P59" s="233"/>
      <c r="Q59" s="233"/>
      <c r="S59" s="91"/>
      <c r="T59" s="91"/>
      <c r="U59" s="91"/>
      <c r="V59" s="91"/>
      <c r="W59" s="91"/>
      <c r="X59" s="91"/>
    </row>
    <row r="60" spans="2:24" s="60" customFormat="1" ht="22.5" customHeight="1">
      <c r="C60" s="90" t="s">
        <v>166</v>
      </c>
      <c r="D60" s="272"/>
      <c r="E60" s="272"/>
      <c r="F60" s="272"/>
      <c r="G60" s="272"/>
      <c r="H60" s="272"/>
      <c r="I60" s="272"/>
      <c r="J60" s="272"/>
      <c r="K60" s="272"/>
      <c r="L60" s="273" t="s">
        <v>167</v>
      </c>
      <c r="M60" s="273"/>
      <c r="N60" s="268"/>
      <c r="O60" s="268"/>
      <c r="P60" s="92" t="s">
        <v>168</v>
      </c>
      <c r="Q60" s="172"/>
      <c r="S60" s="75"/>
      <c r="T60" s="75"/>
      <c r="U60" s="75"/>
      <c r="V60" s="75"/>
      <c r="W60" s="75"/>
      <c r="X60" s="75"/>
    </row>
    <row r="61" spans="2:24" s="75" customFormat="1" ht="22.5" customHeight="1">
      <c r="B61" s="326" t="s">
        <v>265</v>
      </c>
      <c r="C61" s="233"/>
      <c r="D61" s="233"/>
      <c r="E61" s="233"/>
      <c r="F61" s="233"/>
      <c r="G61" s="233"/>
      <c r="H61" s="233"/>
      <c r="I61" s="233"/>
      <c r="J61" s="233"/>
      <c r="K61" s="233"/>
      <c r="L61" s="233"/>
      <c r="M61" s="233"/>
      <c r="N61" s="233"/>
      <c r="O61" s="233"/>
      <c r="P61" s="233"/>
      <c r="Q61" s="233"/>
    </row>
    <row r="62" spans="2:24" s="75" customFormat="1" ht="22.5" customHeight="1">
      <c r="C62" s="218" t="s">
        <v>169</v>
      </c>
      <c r="D62" s="234"/>
      <c r="E62" s="234"/>
      <c r="F62" s="234"/>
      <c r="G62" s="234"/>
      <c r="H62" s="234"/>
      <c r="I62" s="234"/>
      <c r="J62" s="234"/>
      <c r="K62" s="234"/>
      <c r="L62" s="234"/>
      <c r="M62" s="234"/>
      <c r="N62" s="234"/>
      <c r="O62" s="234"/>
      <c r="P62" s="234"/>
      <c r="Q62" s="234"/>
    </row>
    <row r="63" spans="2:24" s="75" customFormat="1" ht="22.5" customHeight="1">
      <c r="C63" s="66"/>
      <c r="D63" s="234"/>
      <c r="E63" s="234"/>
      <c r="F63" s="234"/>
      <c r="G63" s="234"/>
      <c r="H63" s="234"/>
      <c r="I63" s="234"/>
      <c r="J63" s="234"/>
      <c r="K63" s="234"/>
      <c r="L63" s="234"/>
      <c r="M63" s="234"/>
      <c r="N63" s="234"/>
      <c r="O63" s="234"/>
      <c r="P63" s="234"/>
      <c r="Q63" s="234"/>
    </row>
    <row r="64" spans="2:24" s="60" customFormat="1" ht="22.5" customHeight="1">
      <c r="B64" s="328" t="s">
        <v>246</v>
      </c>
      <c r="C64" s="328"/>
      <c r="D64" s="328"/>
      <c r="E64" s="328"/>
      <c r="F64" s="328"/>
      <c r="G64" s="328"/>
      <c r="H64" s="328"/>
      <c r="I64" s="328"/>
      <c r="J64" s="328"/>
      <c r="K64" s="328"/>
      <c r="L64" s="328"/>
      <c r="M64" s="328"/>
      <c r="N64" s="328"/>
      <c r="O64" s="328"/>
      <c r="P64" s="328"/>
      <c r="Q64" s="328"/>
    </row>
    <row r="65" spans="2:24" s="60" customFormat="1" ht="22.5" customHeight="1">
      <c r="C65" s="218" t="s">
        <v>172</v>
      </c>
      <c r="D65" s="271"/>
      <c r="E65" s="271"/>
      <c r="F65" s="271"/>
      <c r="G65" s="271"/>
      <c r="H65" s="271"/>
      <c r="I65" s="219" t="s">
        <v>173</v>
      </c>
      <c r="J65" s="367"/>
      <c r="K65" s="367"/>
      <c r="L65" s="175" t="s">
        <v>174</v>
      </c>
      <c r="M65" s="367"/>
      <c r="N65" s="367"/>
      <c r="O65" s="94" t="s">
        <v>175</v>
      </c>
      <c r="P65" s="61"/>
      <c r="S65" s="91"/>
      <c r="T65" s="91"/>
      <c r="U65" s="91"/>
      <c r="V65" s="91"/>
      <c r="W65" s="91"/>
      <c r="X65" s="91"/>
    </row>
    <row r="66" spans="2:24" s="91" customFormat="1" ht="24.75" customHeight="1">
      <c r="B66" s="233" t="s">
        <v>262</v>
      </c>
      <c r="C66" s="233"/>
      <c r="D66" s="233"/>
      <c r="E66" s="233"/>
      <c r="F66" s="233"/>
      <c r="G66" s="233"/>
      <c r="H66" s="233"/>
      <c r="I66" s="233"/>
      <c r="J66" s="233"/>
      <c r="K66" s="233"/>
      <c r="L66" s="233"/>
      <c r="M66" s="233"/>
      <c r="N66" s="233"/>
      <c r="O66" s="233"/>
      <c r="P66" s="233"/>
      <c r="Q66" s="233"/>
      <c r="S66" s="174"/>
      <c r="T66" s="174"/>
      <c r="U66" s="174"/>
      <c r="V66" s="174"/>
      <c r="W66" s="174"/>
      <c r="X66" s="174"/>
    </row>
    <row r="67" spans="2:24" s="91" customFormat="1" ht="22.5" customHeight="1">
      <c r="B67" s="85"/>
      <c r="C67" s="218" t="s">
        <v>261</v>
      </c>
      <c r="D67" s="234"/>
      <c r="E67" s="234"/>
      <c r="F67" s="234"/>
      <c r="G67" s="234"/>
      <c r="H67" s="234"/>
      <c r="I67" s="234"/>
      <c r="J67" s="234"/>
      <c r="K67" s="234"/>
      <c r="L67" s="234"/>
      <c r="M67" s="234"/>
      <c r="N67" s="234"/>
      <c r="O67" s="234"/>
      <c r="P67" s="234"/>
      <c r="Q67" s="234"/>
    </row>
    <row r="68" spans="2:24" s="91" customFormat="1" ht="22.5" customHeight="1">
      <c r="B68" s="94"/>
      <c r="C68" s="58"/>
      <c r="D68" s="234"/>
      <c r="E68" s="234"/>
      <c r="F68" s="234"/>
      <c r="G68" s="234"/>
      <c r="H68" s="234"/>
      <c r="I68" s="234"/>
      <c r="J68" s="234"/>
      <c r="K68" s="234"/>
      <c r="L68" s="234"/>
      <c r="M68" s="234"/>
      <c r="N68" s="234"/>
      <c r="O68" s="234"/>
      <c r="P68" s="234"/>
      <c r="Q68" s="234"/>
    </row>
    <row r="69" spans="2:24" s="91" customFormat="1" ht="22.5" customHeight="1">
      <c r="B69" s="328" t="s">
        <v>263</v>
      </c>
      <c r="C69" s="328"/>
      <c r="D69" s="328"/>
      <c r="E69" s="328"/>
      <c r="F69" s="328"/>
      <c r="G69" s="328"/>
      <c r="H69" s="328"/>
      <c r="I69" s="328"/>
      <c r="J69" s="328"/>
      <c r="K69" s="328"/>
      <c r="L69" s="328"/>
      <c r="M69" s="328"/>
      <c r="N69" s="328"/>
      <c r="O69" s="328"/>
      <c r="P69" s="328"/>
    </row>
    <row r="70" spans="2:24" s="91" customFormat="1" ht="22.5" customHeight="1">
      <c r="B70" s="363" t="s">
        <v>264</v>
      </c>
      <c r="C70" s="363"/>
      <c r="D70" s="363"/>
      <c r="E70" s="363"/>
      <c r="F70" s="363"/>
      <c r="G70" s="363"/>
      <c r="H70" s="363"/>
      <c r="I70" s="363"/>
      <c r="J70" s="363"/>
      <c r="K70" s="363"/>
      <c r="L70" s="363"/>
      <c r="M70" s="363"/>
      <c r="N70" s="363"/>
      <c r="O70" s="363"/>
      <c r="P70" s="363"/>
    </row>
    <row r="71" spans="2:24" s="91" customFormat="1" ht="22.5" customHeight="1">
      <c r="B71" s="233" t="s">
        <v>209</v>
      </c>
      <c r="C71" s="233"/>
      <c r="D71" s="233"/>
      <c r="E71" s="233"/>
      <c r="F71" s="233"/>
      <c r="G71" s="233"/>
      <c r="H71" s="233"/>
      <c r="I71" s="233"/>
      <c r="J71" s="233"/>
      <c r="K71" s="233"/>
      <c r="L71" s="233"/>
      <c r="M71" s="233"/>
      <c r="N71" s="233"/>
      <c r="O71" s="233"/>
      <c r="P71" s="233"/>
    </row>
    <row r="72" spans="2:24" s="60" customFormat="1" ht="22.5" customHeight="1">
      <c r="C72" s="90" t="s">
        <v>172</v>
      </c>
      <c r="D72" s="272"/>
      <c r="E72" s="272"/>
      <c r="F72" s="272"/>
      <c r="G72" s="272"/>
      <c r="H72" s="272"/>
      <c r="I72" s="366" t="s">
        <v>176</v>
      </c>
      <c r="J72" s="366"/>
      <c r="K72" s="268"/>
      <c r="L72" s="268"/>
      <c r="M72" s="91" t="s">
        <v>174</v>
      </c>
      <c r="N72" s="205"/>
      <c r="O72" s="91" t="s">
        <v>175</v>
      </c>
    </row>
    <row r="73" spans="2:24" s="91" customFormat="1" ht="22.5" customHeight="1">
      <c r="B73" s="233" t="s">
        <v>197</v>
      </c>
      <c r="C73" s="233"/>
      <c r="D73" s="233"/>
      <c r="E73" s="233"/>
      <c r="F73" s="233"/>
      <c r="G73" s="233"/>
      <c r="H73" s="233"/>
      <c r="I73" s="233"/>
      <c r="J73" s="233"/>
      <c r="K73" s="233"/>
      <c r="L73" s="233"/>
      <c r="M73" s="233"/>
      <c r="N73" s="233"/>
      <c r="O73" s="233"/>
      <c r="P73" s="233"/>
    </row>
    <row r="74" spans="2:24" s="60" customFormat="1" ht="22.5" customHeight="1">
      <c r="C74" s="218" t="s">
        <v>172</v>
      </c>
      <c r="D74" s="234"/>
      <c r="E74" s="234"/>
      <c r="F74" s="234"/>
      <c r="G74" s="234"/>
      <c r="H74" s="234"/>
      <c r="I74" s="234"/>
      <c r="J74" s="234"/>
      <c r="K74" s="234"/>
      <c r="L74" s="234"/>
      <c r="M74" s="234"/>
      <c r="N74" s="234"/>
      <c r="O74" s="234"/>
      <c r="P74" s="234"/>
      <c r="Q74" s="234"/>
    </row>
    <row r="75" spans="2:24" s="60" customFormat="1" ht="22.5" customHeight="1">
      <c r="C75" s="59"/>
      <c r="D75" s="234"/>
      <c r="E75" s="234"/>
      <c r="F75" s="234"/>
      <c r="G75" s="234"/>
      <c r="H75" s="234"/>
      <c r="I75" s="234"/>
      <c r="J75" s="234"/>
      <c r="K75" s="234"/>
      <c r="L75" s="234"/>
      <c r="M75" s="234"/>
      <c r="N75" s="234"/>
      <c r="O75" s="234"/>
      <c r="P75" s="234"/>
      <c r="Q75" s="234"/>
      <c r="S75" s="173"/>
      <c r="T75" s="173"/>
      <c r="U75" s="173"/>
      <c r="V75" s="173"/>
      <c r="W75" s="173"/>
      <c r="X75" s="173"/>
    </row>
    <row r="76" spans="2:24" s="54" customFormat="1" ht="22.5" customHeight="1">
      <c r="B76" s="362" t="s">
        <v>284</v>
      </c>
      <c r="C76" s="362"/>
      <c r="D76" s="362"/>
      <c r="E76" s="362"/>
      <c r="F76" s="362"/>
      <c r="G76" s="362"/>
      <c r="H76" s="362"/>
      <c r="I76" s="362"/>
      <c r="J76" s="362"/>
      <c r="K76" s="362"/>
      <c r="L76" s="362"/>
      <c r="M76" s="362"/>
      <c r="N76" s="362"/>
      <c r="O76" s="362"/>
      <c r="P76" s="362"/>
      <c r="Q76" s="362"/>
      <c r="S76"/>
      <c r="T76"/>
      <c r="U76"/>
      <c r="V76"/>
      <c r="W76"/>
      <c r="X76"/>
    </row>
  </sheetData>
  <mergeCells count="145">
    <mergeCell ref="K72:L72"/>
    <mergeCell ref="K31:L31"/>
    <mergeCell ref="J22:K22"/>
    <mergeCell ref="B27:B32"/>
    <mergeCell ref="B76:Q76"/>
    <mergeCell ref="B70:P70"/>
    <mergeCell ref="B71:P71"/>
    <mergeCell ref="C30:D30"/>
    <mergeCell ref="B43:Q43"/>
    <mergeCell ref="B41:Q41"/>
    <mergeCell ref="B44:Q44"/>
    <mergeCell ref="C31:D31"/>
    <mergeCell ref="B38:Q38"/>
    <mergeCell ref="B39:Q39"/>
    <mergeCell ref="B40:Q40"/>
    <mergeCell ref="D74:Q75"/>
    <mergeCell ref="D60:K60"/>
    <mergeCell ref="L60:M60"/>
    <mergeCell ref="B64:Q64"/>
    <mergeCell ref="B42:Q42"/>
    <mergeCell ref="B54:C54"/>
    <mergeCell ref="J65:K65"/>
    <mergeCell ref="M65:N65"/>
    <mergeCell ref="B69:P69"/>
    <mergeCell ref="D72:H72"/>
    <mergeCell ref="I72:J72"/>
    <mergeCell ref="C8:I8"/>
    <mergeCell ref="J3:P3"/>
    <mergeCell ref="C6:H6"/>
    <mergeCell ref="B45:Q45"/>
    <mergeCell ref="B49:Q49"/>
    <mergeCell ref="B52:Q52"/>
    <mergeCell ref="B53:Q53"/>
    <mergeCell ref="B56:Q56"/>
    <mergeCell ref="B61:Q61"/>
    <mergeCell ref="B37:Q37"/>
    <mergeCell ref="P12:P13"/>
    <mergeCell ref="B17:B18"/>
    <mergeCell ref="C27:D27"/>
    <mergeCell ref="C28:D28"/>
    <mergeCell ref="E28:Q28"/>
    <mergeCell ref="B34:F34"/>
    <mergeCell ref="L34:M34"/>
    <mergeCell ref="J16:K16"/>
    <mergeCell ref="C18:Q18"/>
    <mergeCell ref="B19:B23"/>
    <mergeCell ref="J19:Q19"/>
    <mergeCell ref="C20:C21"/>
    <mergeCell ref="C17:Q17"/>
    <mergeCell ref="C22:C23"/>
    <mergeCell ref="J14:K14"/>
    <mergeCell ref="C29:D29"/>
    <mergeCell ref="D67:Q68"/>
    <mergeCell ref="J1:K1"/>
    <mergeCell ref="L1:M1"/>
    <mergeCell ref="N1:O1"/>
    <mergeCell ref="J2:K2"/>
    <mergeCell ref="L2:M2"/>
    <mergeCell ref="N2:O2"/>
    <mergeCell ref="J7:L7"/>
    <mergeCell ref="M7:Q7"/>
    <mergeCell ref="L13:M13"/>
    <mergeCell ref="N13:O13"/>
    <mergeCell ref="K9:Q9"/>
    <mergeCell ref="J12:K12"/>
    <mergeCell ref="L12:M12"/>
    <mergeCell ref="M8:Q8"/>
    <mergeCell ref="I6:Q6"/>
    <mergeCell ref="K10:Q10"/>
    <mergeCell ref="J13:K13"/>
    <mergeCell ref="Q12:Q13"/>
    <mergeCell ref="N12:O12"/>
    <mergeCell ref="J8:L8"/>
    <mergeCell ref="C7:I7"/>
    <mergeCell ref="K30:M30"/>
    <mergeCell ref="N30:O30"/>
    <mergeCell ref="R25:R27"/>
    <mergeCell ref="L22:Q23"/>
    <mergeCell ref="R18:R19"/>
    <mergeCell ref="B73:P73"/>
    <mergeCell ref="D10:I10"/>
    <mergeCell ref="J11:Q11"/>
    <mergeCell ref="N60:O60"/>
    <mergeCell ref="D50:Q51"/>
    <mergeCell ref="B57:Q57"/>
    <mergeCell ref="D54:Q55"/>
    <mergeCell ref="D65:H65"/>
    <mergeCell ref="B47:P47"/>
    <mergeCell ref="B46:Q46"/>
    <mergeCell ref="D48:K48"/>
    <mergeCell ref="L48:M48"/>
    <mergeCell ref="N48:O48"/>
    <mergeCell ref="B58:Q58"/>
    <mergeCell ref="B59:Q59"/>
    <mergeCell ref="K20:M20"/>
    <mergeCell ref="J23:K23"/>
    <mergeCell ref="O20:Q21"/>
    <mergeCell ref="K21:M21"/>
    <mergeCell ref="B66:Q66"/>
    <mergeCell ref="D62:Q63"/>
    <mergeCell ref="E27:Q27"/>
    <mergeCell ref="C9:E9"/>
    <mergeCell ref="G9:I9"/>
    <mergeCell ref="S18:S19"/>
    <mergeCell ref="L14:M14"/>
    <mergeCell ref="N14:O14"/>
    <mergeCell ref="J15:K15"/>
    <mergeCell ref="R13:X13"/>
    <mergeCell ref="R23:R24"/>
    <mergeCell ref="L16:N16"/>
    <mergeCell ref="N15:O15"/>
    <mergeCell ref="W16:W17"/>
    <mergeCell ref="S16:S17"/>
    <mergeCell ref="R16:R17"/>
    <mergeCell ref="W29:X29"/>
    <mergeCell ref="X16:X17"/>
    <mergeCell ref="T16:T17"/>
    <mergeCell ref="U16:U17"/>
    <mergeCell ref="M31:N31"/>
    <mergeCell ref="O31:Q31"/>
    <mergeCell ref="C32:D32"/>
    <mergeCell ref="E32:Q32"/>
    <mergeCell ref="Z29:AA29"/>
    <mergeCell ref="L29:M29"/>
    <mergeCell ref="O29:P29"/>
    <mergeCell ref="R8:X8"/>
    <mergeCell ref="T25:T26"/>
    <mergeCell ref="U25:U26"/>
    <mergeCell ref="V25:V26"/>
    <mergeCell ref="W25:W26"/>
    <mergeCell ref="X25:X26"/>
    <mergeCell ref="T23:T24"/>
    <mergeCell ref="U23:U24"/>
    <mergeCell ref="V23:V24"/>
    <mergeCell ref="W23:W24"/>
    <mergeCell ref="X23:X24"/>
    <mergeCell ref="T18:T19"/>
    <mergeCell ref="U18:U19"/>
    <mergeCell ref="V18:V19"/>
    <mergeCell ref="W18:W19"/>
    <mergeCell ref="X18:X19"/>
    <mergeCell ref="V16:V17"/>
    <mergeCell ref="S25:S26"/>
    <mergeCell ref="S23:S24"/>
    <mergeCell ref="L15:M15"/>
  </mergeCells>
  <phoneticPr fontId="3"/>
  <conditionalFormatting sqref="C7">
    <cfRule type="expression" dxfId="107" priority="118">
      <formula>$C$7&lt;&gt;""</formula>
    </cfRule>
  </conditionalFormatting>
  <conditionalFormatting sqref="C9">
    <cfRule type="expression" dxfId="106" priority="117">
      <formula>$C$9&lt;&gt;""</formula>
    </cfRule>
  </conditionalFormatting>
  <conditionalFormatting sqref="C11">
    <cfRule type="expression" dxfId="105" priority="18">
      <formula>$C$11&lt;&gt;""</formula>
    </cfRule>
  </conditionalFormatting>
  <conditionalFormatting sqref="C12">
    <cfRule type="expression" dxfId="104" priority="54">
      <formula>$C$12&lt;&gt;""</formula>
    </cfRule>
  </conditionalFormatting>
  <conditionalFormatting sqref="C13">
    <cfRule type="expression" dxfId="103" priority="62">
      <formula>$C$13&lt;&gt;""</formula>
    </cfRule>
  </conditionalFormatting>
  <conditionalFormatting sqref="C14">
    <cfRule type="expression" dxfId="102" priority="86">
      <formula>$C$14&lt;&gt;""</formula>
    </cfRule>
  </conditionalFormatting>
  <conditionalFormatting sqref="C15">
    <cfRule type="expression" dxfId="101" priority="85">
      <formula>$C$15&lt;&gt;""</formula>
    </cfRule>
  </conditionalFormatting>
  <conditionalFormatting sqref="C6:H6">
    <cfRule type="expression" dxfId="100" priority="32">
      <formula>$C$6&lt;&gt;""</formula>
    </cfRule>
  </conditionalFormatting>
  <conditionalFormatting sqref="C8:I8">
    <cfRule type="expression" dxfId="99" priority="5">
      <formula>$C$8&lt;&gt;""</formula>
    </cfRule>
  </conditionalFormatting>
  <conditionalFormatting sqref="D10">
    <cfRule type="expression" dxfId="98" priority="116">
      <formula>$D$10&lt;&gt;""</formula>
    </cfRule>
  </conditionalFormatting>
  <conditionalFormatting sqref="D12">
    <cfRule type="expression" dxfId="97" priority="23">
      <formula>$D$12&lt;&gt;""</formula>
    </cfRule>
  </conditionalFormatting>
  <conditionalFormatting sqref="D13">
    <cfRule type="expression" dxfId="96" priority="84">
      <formula>$D$13&lt;&gt;""</formula>
    </cfRule>
  </conditionalFormatting>
  <conditionalFormatting sqref="D14">
    <cfRule type="expression" dxfId="95" priority="83">
      <formula>$D$14&lt;&gt;""</formula>
    </cfRule>
  </conditionalFormatting>
  <conditionalFormatting sqref="D15">
    <cfRule type="expression" dxfId="94" priority="82">
      <formula>$D$15&lt;&gt;""</formula>
    </cfRule>
  </conditionalFormatting>
  <conditionalFormatting sqref="D16">
    <cfRule type="expression" dxfId="93" priority="3">
      <formula>$D$16&lt;&gt;""</formula>
    </cfRule>
  </conditionalFormatting>
  <conditionalFormatting sqref="D48">
    <cfRule type="expression" dxfId="92" priority="92">
      <formula>$D$48&lt;&gt;""</formula>
    </cfRule>
  </conditionalFormatting>
  <conditionalFormatting sqref="D50">
    <cfRule type="expression" dxfId="91" priority="89">
      <formula>$D$50&lt;&gt;""</formula>
    </cfRule>
  </conditionalFormatting>
  <conditionalFormatting sqref="D54">
    <cfRule type="expression" dxfId="90" priority="90">
      <formula>$D$54&lt;&gt;""</formula>
    </cfRule>
  </conditionalFormatting>
  <conditionalFormatting sqref="D62">
    <cfRule type="expression" dxfId="89" priority="104">
      <formula>$D$62&lt;&gt;""</formula>
    </cfRule>
  </conditionalFormatting>
  <conditionalFormatting sqref="D65">
    <cfRule type="expression" dxfId="88" priority="105">
      <formula>$D$65&lt;&gt;""</formula>
    </cfRule>
  </conditionalFormatting>
  <conditionalFormatting sqref="D67">
    <cfRule type="expression" dxfId="87" priority="9">
      <formula>$D$67&lt;&gt;""</formula>
    </cfRule>
  </conditionalFormatting>
  <conditionalFormatting sqref="D72">
    <cfRule type="expression" dxfId="86" priority="121">
      <formula>$D$72&lt;&gt;""</formula>
    </cfRule>
  </conditionalFormatting>
  <conditionalFormatting sqref="D74">
    <cfRule type="expression" dxfId="85" priority="122">
      <formula>$D$74&lt;&gt;""</formula>
    </cfRule>
  </conditionalFormatting>
  <conditionalFormatting sqref="D60:K60">
    <cfRule type="expression" dxfId="84" priority="88">
      <formula>$D$60&lt;&gt;""</formula>
    </cfRule>
  </conditionalFormatting>
  <conditionalFormatting sqref="E11">
    <cfRule type="expression" dxfId="83" priority="17">
      <formula>$E$11&lt;&gt;""</formula>
    </cfRule>
  </conditionalFormatting>
  <conditionalFormatting sqref="E12">
    <cfRule type="expression" dxfId="82" priority="22">
      <formula>$E$12&lt;&gt;""</formula>
    </cfRule>
  </conditionalFormatting>
  <conditionalFormatting sqref="E13">
    <cfRule type="expression" dxfId="81" priority="61">
      <formula>$E$13&lt;&gt;""</formula>
    </cfRule>
  </conditionalFormatting>
  <conditionalFormatting sqref="E14">
    <cfRule type="expression" dxfId="80" priority="81">
      <formula>$E$14&lt;&gt;""</formula>
    </cfRule>
  </conditionalFormatting>
  <conditionalFormatting sqref="E15">
    <cfRule type="expression" dxfId="79" priority="80">
      <formula>$E$15&lt;&gt;""</formula>
    </cfRule>
  </conditionalFormatting>
  <conditionalFormatting sqref="E19">
    <cfRule type="expression" dxfId="78" priority="42">
      <formula>$E$19&lt;&gt;""</formula>
    </cfRule>
  </conditionalFormatting>
  <conditionalFormatting sqref="E20">
    <cfRule type="expression" dxfId="77" priority="36">
      <formula>$E$20&lt;&gt;""</formula>
    </cfRule>
  </conditionalFormatting>
  <conditionalFormatting sqref="E21">
    <cfRule type="expression" dxfId="76" priority="35">
      <formula>$E$21&lt;&gt;""</formula>
    </cfRule>
  </conditionalFormatting>
  <conditionalFormatting sqref="F12">
    <cfRule type="expression" dxfId="75" priority="21">
      <formula>$F$12&lt;&gt;""</formula>
    </cfRule>
  </conditionalFormatting>
  <conditionalFormatting sqref="F13">
    <cfRule type="expression" dxfId="74" priority="60">
      <formula>$F$13&lt;&gt;""</formula>
    </cfRule>
  </conditionalFormatting>
  <conditionalFormatting sqref="F14">
    <cfRule type="expression" dxfId="73" priority="78">
      <formula>$F$14&lt;&gt;""</formula>
    </cfRule>
  </conditionalFormatting>
  <conditionalFormatting sqref="F15">
    <cfRule type="expression" dxfId="72" priority="77">
      <formula>$F$15&lt;&gt;""</formula>
    </cfRule>
  </conditionalFormatting>
  <conditionalFormatting sqref="F22">
    <cfRule type="expression" dxfId="71" priority="47">
      <formula>$F$22&lt;&gt;""</formula>
    </cfRule>
  </conditionalFormatting>
  <conditionalFormatting sqref="F23">
    <cfRule type="expression" dxfId="70" priority="45">
      <formula>$F$23&lt;&gt;""</formula>
    </cfRule>
  </conditionalFormatting>
  <conditionalFormatting sqref="F30">
    <cfRule type="expression" dxfId="69" priority="1">
      <formula>$D$17&lt;&gt;""</formula>
    </cfRule>
  </conditionalFormatting>
  <conditionalFormatting sqref="G9">
    <cfRule type="expression" dxfId="68" priority="115">
      <formula>$G$9&lt;&gt;""</formula>
    </cfRule>
  </conditionalFormatting>
  <conditionalFormatting sqref="G11">
    <cfRule type="expression" dxfId="67" priority="16">
      <formula>$G$11&lt;&gt;""</formula>
    </cfRule>
  </conditionalFormatting>
  <conditionalFormatting sqref="G12">
    <cfRule type="expression" dxfId="66" priority="20">
      <formula>$G$12&lt;&gt;""</formula>
    </cfRule>
  </conditionalFormatting>
  <conditionalFormatting sqref="G13">
    <cfRule type="expression" dxfId="65" priority="59">
      <formula>$G$13&lt;&gt;""</formula>
    </cfRule>
  </conditionalFormatting>
  <conditionalFormatting sqref="G14">
    <cfRule type="expression" dxfId="64" priority="76">
      <formula>$G$14&lt;&gt;""</formula>
    </cfRule>
  </conditionalFormatting>
  <conditionalFormatting sqref="G15">
    <cfRule type="expression" dxfId="63" priority="75">
      <formula>$G$15&lt;&gt;""</formula>
    </cfRule>
  </conditionalFormatting>
  <conditionalFormatting sqref="G16">
    <cfRule type="expression" dxfId="62" priority="2">
      <formula>$G$16&lt;&gt;""</formula>
    </cfRule>
  </conditionalFormatting>
  <conditionalFormatting sqref="H12">
    <cfRule type="expression" dxfId="61" priority="19">
      <formula>$H$12&lt;&gt;""</formula>
    </cfRule>
  </conditionalFormatting>
  <conditionalFormatting sqref="H13">
    <cfRule type="expression" dxfId="60" priority="58">
      <formula>$H$13&lt;&gt;""</formula>
    </cfRule>
  </conditionalFormatting>
  <conditionalFormatting sqref="H14">
    <cfRule type="expression" dxfId="59" priority="74">
      <formula>$H$14&lt;&gt;""</formula>
    </cfRule>
  </conditionalFormatting>
  <conditionalFormatting sqref="H15">
    <cfRule type="expression" dxfId="58" priority="73">
      <formula>$H$15&lt;&gt;""</formula>
    </cfRule>
  </conditionalFormatting>
  <conditionalFormatting sqref="H19">
    <cfRule type="expression" dxfId="57" priority="41">
      <formula>$H$19&lt;&gt;""</formula>
    </cfRule>
  </conditionalFormatting>
  <conditionalFormatting sqref="H20">
    <cfRule type="expression" dxfId="56" priority="37">
      <formula>$H$20&lt;&gt;""</formula>
    </cfRule>
  </conditionalFormatting>
  <conditionalFormatting sqref="H21">
    <cfRule type="expression" dxfId="55" priority="38">
      <formula>$H$21&lt;&gt;""</formula>
    </cfRule>
  </conditionalFormatting>
  <conditionalFormatting sqref="I12">
    <cfRule type="expression" dxfId="54" priority="53">
      <formula>$I$12&lt;&gt;""</formula>
    </cfRule>
  </conditionalFormatting>
  <conditionalFormatting sqref="I13">
    <cfRule type="expression" dxfId="53" priority="57">
      <formula>$I$13&lt;&gt;""</formula>
    </cfRule>
  </conditionalFormatting>
  <conditionalFormatting sqref="I14">
    <cfRule type="expression" dxfId="52" priority="79">
      <formula>$I$14&lt;&gt;""</formula>
    </cfRule>
  </conditionalFormatting>
  <conditionalFormatting sqref="I15">
    <cfRule type="expression" dxfId="51" priority="72">
      <formula>$I$15&lt;&gt;""</formula>
    </cfRule>
  </conditionalFormatting>
  <conditionalFormatting sqref="I22">
    <cfRule type="expression" dxfId="50" priority="46">
      <formula>$I$22&lt;&gt;""</formula>
    </cfRule>
  </conditionalFormatting>
  <conditionalFormatting sqref="I23">
    <cfRule type="expression" dxfId="49" priority="44">
      <formula>$I$23&lt;&gt;""</formula>
    </cfRule>
  </conditionalFormatting>
  <conditionalFormatting sqref="J12">
    <cfRule type="expression" dxfId="48" priority="71">
      <formula>$J$12&lt;&gt;""</formula>
    </cfRule>
  </conditionalFormatting>
  <conditionalFormatting sqref="J16">
    <cfRule type="expression" dxfId="47" priority="4">
      <formula>$J$16&lt;&gt;""</formula>
    </cfRule>
  </conditionalFormatting>
  <conditionalFormatting sqref="J13:K13">
    <cfRule type="expression" dxfId="46" priority="56">
      <formula>$J$13&lt;&gt;""</formula>
    </cfRule>
  </conditionalFormatting>
  <conditionalFormatting sqref="J14:K14">
    <cfRule type="expression" dxfId="45" priority="70">
      <formula>$J$14&lt;&gt;""</formula>
    </cfRule>
  </conditionalFormatting>
  <conditionalFormatting sqref="J15:K15">
    <cfRule type="expression" dxfId="44" priority="69">
      <formula>$J$15&lt;&gt;""</formula>
    </cfRule>
  </conditionalFormatting>
  <conditionalFormatting sqref="J65:K65">
    <cfRule type="expression" dxfId="43" priority="100">
      <formula>$J$65&lt;&gt;""</formula>
    </cfRule>
  </conditionalFormatting>
  <conditionalFormatting sqref="J11:Q11">
    <cfRule type="expression" dxfId="42" priority="15">
      <formula>$J$11&lt;&gt;""</formula>
    </cfRule>
  </conditionalFormatting>
  <conditionalFormatting sqref="K9">
    <cfRule type="expression" dxfId="41" priority="114">
      <formula>$K$9&lt;&gt;""</formula>
    </cfRule>
  </conditionalFormatting>
  <conditionalFormatting sqref="K72:L72">
    <cfRule type="expression" dxfId="40" priority="98">
      <formula>$K$72&lt;&gt;""</formula>
    </cfRule>
  </conditionalFormatting>
  <conditionalFormatting sqref="K20:M20">
    <cfRule type="expression" dxfId="39" priority="34">
      <formula>$K$20&lt;&gt;""</formula>
    </cfRule>
  </conditionalFormatting>
  <conditionalFormatting sqref="K21:M21">
    <cfRule type="expression" dxfId="38" priority="33">
      <formula>$K$21&lt;&gt;""</formula>
    </cfRule>
  </conditionalFormatting>
  <conditionalFormatting sqref="K10:Q10">
    <cfRule type="expression" dxfId="37" priority="109">
      <formula>$K$10&lt;&gt;""</formula>
    </cfRule>
  </conditionalFormatting>
  <conditionalFormatting sqref="L13">
    <cfRule type="expression" dxfId="36" priority="68">
      <formula>$L$13&lt;&gt;""</formula>
    </cfRule>
  </conditionalFormatting>
  <conditionalFormatting sqref="L16">
    <cfRule type="expression" dxfId="35" priority="43">
      <formula>$L$16&lt;&gt;""</formula>
    </cfRule>
  </conditionalFormatting>
  <conditionalFormatting sqref="L12:M12">
    <cfRule type="expression" dxfId="34" priority="52">
      <formula>$L$12&lt;&gt;""</formula>
    </cfRule>
  </conditionalFormatting>
  <conditionalFormatting sqref="L14:M14">
    <cfRule type="expression" dxfId="33" priority="67">
      <formula>$L$14&lt;&gt;""</formula>
    </cfRule>
  </conditionalFormatting>
  <conditionalFormatting sqref="L15:M15">
    <cfRule type="expression" dxfId="32" priority="66">
      <formula>$L$15&lt;&gt;""</formula>
    </cfRule>
  </conditionalFormatting>
  <conditionalFormatting sqref="M65:N65">
    <cfRule type="expression" dxfId="31" priority="99">
      <formula>$M$65&lt;&gt;""</formula>
    </cfRule>
  </conditionalFormatting>
  <conditionalFormatting sqref="N12">
    <cfRule type="expression" dxfId="30" priority="65">
      <formula>$N$12&lt;&gt;""</formula>
    </cfRule>
  </conditionalFormatting>
  <conditionalFormatting sqref="N34">
    <cfRule type="expression" dxfId="29" priority="103">
      <formula>$N$34&lt;&gt;""</formula>
    </cfRule>
  </conditionalFormatting>
  <conditionalFormatting sqref="N48">
    <cfRule type="expression" dxfId="28" priority="91">
      <formula>$N$48&lt;&gt;""</formula>
    </cfRule>
  </conditionalFormatting>
  <conditionalFormatting sqref="N72">
    <cfRule type="expression" dxfId="27" priority="97">
      <formula>$N$72&lt;&gt;""</formula>
    </cfRule>
  </conditionalFormatting>
  <conditionalFormatting sqref="N13:O13">
    <cfRule type="expression" dxfId="26" priority="55">
      <formula>$N$13&lt;&gt;""</formula>
    </cfRule>
  </conditionalFormatting>
  <conditionalFormatting sqref="N14:O14">
    <cfRule type="expression" dxfId="25" priority="64">
      <formula>$N$14&lt;&gt;""</formula>
    </cfRule>
  </conditionalFormatting>
  <conditionalFormatting sqref="N15:O15">
    <cfRule type="expression" dxfId="24" priority="63">
      <formula>$N$15&lt;&gt;""</formula>
    </cfRule>
  </conditionalFormatting>
  <conditionalFormatting sqref="N60:O60">
    <cfRule type="expression" dxfId="23" priority="87">
      <formula>$N$60&lt;&gt;""</formula>
    </cfRule>
  </conditionalFormatting>
  <conditionalFormatting sqref="O65">
    <cfRule type="expression" dxfId="22" priority="101">
      <formula>#REF!&lt;&gt;""</formula>
    </cfRule>
  </conditionalFormatting>
  <conditionalFormatting sqref="O72">
    <cfRule type="expression" dxfId="21" priority="106">
      <formula>#REF!&lt;&gt;""</formula>
    </cfRule>
  </conditionalFormatting>
  <conditionalFormatting sqref="P14">
    <cfRule type="expression" dxfId="20" priority="40">
      <formula>$P$14&lt;&gt;""</formula>
    </cfRule>
  </conditionalFormatting>
  <conditionalFormatting sqref="P15">
    <cfRule type="expression" dxfId="19" priority="39">
      <formula>$P$15&lt;&gt;""</formula>
    </cfRule>
  </conditionalFormatting>
  <conditionalFormatting sqref="P34">
    <cfRule type="expression" dxfId="18" priority="102">
      <formula>$P$34&lt;&gt;""</formula>
    </cfRule>
  </conditionalFormatting>
  <conditionalFormatting sqref="Q14">
    <cfRule type="expression" dxfId="17" priority="111">
      <formula>$Q$14&lt;&gt;""</formula>
    </cfRule>
  </conditionalFormatting>
  <conditionalFormatting sqref="Q15">
    <cfRule type="expression" dxfId="16" priority="110">
      <formula>$Q$15&lt;&gt;""</formula>
    </cfRule>
  </conditionalFormatting>
  <dataValidations count="1">
    <dataValidation type="list" allowBlank="1" showInputMessage="1" showErrorMessage="1" sqref="E27:Q27" xr:uid="{F19C5875-719C-4BDD-88CA-5EF73585190A}">
      <formula1>"一類,二類,三類,四類,五類(全数),五類(定点),その他"</formula1>
    </dataValidation>
  </dataValidations>
  <pageMargins left="0.7" right="0.7" top="0.75" bottom="0.75" header="0.3" footer="0.3"/>
  <pageSetup paperSize="9" scale="69"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24" r:id="rId4" name="Check Box 12">
              <controlPr defaultSize="0" autoFill="0" autoLine="0" autoPict="0">
                <anchor moveWithCells="1">
                  <from>
                    <xdr:col>1</xdr:col>
                    <xdr:colOff>228600</xdr:colOff>
                    <xdr:row>39</xdr:row>
                    <xdr:rowOff>19050</xdr:rowOff>
                  </from>
                  <to>
                    <xdr:col>1</xdr:col>
                    <xdr:colOff>447675</xdr:colOff>
                    <xdr:row>39</xdr:row>
                    <xdr:rowOff>266700</xdr:rowOff>
                  </to>
                </anchor>
              </controlPr>
            </control>
          </mc:Choice>
        </mc:AlternateContent>
        <mc:AlternateContent xmlns:mc="http://schemas.openxmlformats.org/markup-compatibility/2006">
          <mc:Choice Requires="x14">
            <control shapeId="13330" r:id="rId5" name="Check Box 18">
              <controlPr defaultSize="0" autoFill="0" autoLine="0" autoPict="0">
                <anchor moveWithCells="1">
                  <from>
                    <xdr:col>1</xdr:col>
                    <xdr:colOff>228600</xdr:colOff>
                    <xdr:row>36</xdr:row>
                    <xdr:rowOff>9525</xdr:rowOff>
                  </from>
                  <to>
                    <xdr:col>1</xdr:col>
                    <xdr:colOff>447675</xdr:colOff>
                    <xdr:row>36</xdr:row>
                    <xdr:rowOff>257175</xdr:rowOff>
                  </to>
                </anchor>
              </controlPr>
            </control>
          </mc:Choice>
        </mc:AlternateContent>
        <mc:AlternateContent xmlns:mc="http://schemas.openxmlformats.org/markup-compatibility/2006">
          <mc:Choice Requires="x14">
            <control shapeId="13331" r:id="rId6" name="Check Box 19">
              <controlPr defaultSize="0" autoFill="0" autoLine="0" autoPict="0">
                <anchor moveWithCells="1">
                  <from>
                    <xdr:col>1</xdr:col>
                    <xdr:colOff>228600</xdr:colOff>
                    <xdr:row>36</xdr:row>
                    <xdr:rowOff>285750</xdr:rowOff>
                  </from>
                  <to>
                    <xdr:col>1</xdr:col>
                    <xdr:colOff>447675</xdr:colOff>
                    <xdr:row>37</xdr:row>
                    <xdr:rowOff>247650</xdr:rowOff>
                  </to>
                </anchor>
              </controlPr>
            </control>
          </mc:Choice>
        </mc:AlternateContent>
        <mc:AlternateContent xmlns:mc="http://schemas.openxmlformats.org/markup-compatibility/2006">
          <mc:Choice Requires="x14">
            <control shapeId="13332" r:id="rId7" name="Check Box 20">
              <controlPr defaultSize="0" autoFill="0" autoLine="0" autoPict="0">
                <anchor moveWithCells="1">
                  <from>
                    <xdr:col>1</xdr:col>
                    <xdr:colOff>228600</xdr:colOff>
                    <xdr:row>38</xdr:row>
                    <xdr:rowOff>0</xdr:rowOff>
                  </from>
                  <to>
                    <xdr:col>1</xdr:col>
                    <xdr:colOff>447675</xdr:colOff>
                    <xdr:row>38</xdr:row>
                    <xdr:rowOff>247650</xdr:rowOff>
                  </to>
                </anchor>
              </controlPr>
            </control>
          </mc:Choice>
        </mc:AlternateContent>
        <mc:AlternateContent xmlns:mc="http://schemas.openxmlformats.org/markup-compatibility/2006">
          <mc:Choice Requires="x14">
            <control shapeId="13352" r:id="rId8" name="Check Box 40">
              <controlPr defaultSize="0" autoFill="0" autoLine="0" autoPict="0">
                <anchor moveWithCells="1">
                  <from>
                    <xdr:col>1</xdr:col>
                    <xdr:colOff>228600</xdr:colOff>
                    <xdr:row>52</xdr:row>
                    <xdr:rowOff>0</xdr:rowOff>
                  </from>
                  <to>
                    <xdr:col>1</xdr:col>
                    <xdr:colOff>447675</xdr:colOff>
                    <xdr:row>52</xdr:row>
                    <xdr:rowOff>247650</xdr:rowOff>
                  </to>
                </anchor>
              </controlPr>
            </control>
          </mc:Choice>
        </mc:AlternateContent>
        <mc:AlternateContent xmlns:mc="http://schemas.openxmlformats.org/markup-compatibility/2006">
          <mc:Choice Requires="x14">
            <control shapeId="13365" r:id="rId9" name="Check Box 53">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366" r:id="rId10" name="Check Box 54">
              <controlPr defaultSize="0" autoFill="0" autoLine="0" autoPict="0">
                <anchor moveWithCells="1">
                  <from>
                    <xdr:col>1</xdr:col>
                    <xdr:colOff>228600</xdr:colOff>
                    <xdr:row>69</xdr:row>
                    <xdr:rowOff>0</xdr:rowOff>
                  </from>
                  <to>
                    <xdr:col>1</xdr:col>
                    <xdr:colOff>447675</xdr:colOff>
                    <xdr:row>69</xdr:row>
                    <xdr:rowOff>247650</xdr:rowOff>
                  </to>
                </anchor>
              </controlPr>
            </control>
          </mc:Choice>
        </mc:AlternateContent>
        <mc:AlternateContent xmlns:mc="http://schemas.openxmlformats.org/markup-compatibility/2006">
          <mc:Choice Requires="x14">
            <control shapeId="13369" r:id="rId11" name="Check Box 5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370" r:id="rId12" name="Check Box 58">
              <controlPr defaultSize="0" autoFill="0" autoLine="0" autoPict="0">
                <anchor moveWithCells="1">
                  <from>
                    <xdr:col>1</xdr:col>
                    <xdr:colOff>228600</xdr:colOff>
                    <xdr:row>41</xdr:row>
                    <xdr:rowOff>0</xdr:rowOff>
                  </from>
                  <to>
                    <xdr:col>1</xdr:col>
                    <xdr:colOff>447675</xdr:colOff>
                    <xdr:row>41</xdr:row>
                    <xdr:rowOff>247650</xdr:rowOff>
                  </to>
                </anchor>
              </controlPr>
            </control>
          </mc:Choice>
        </mc:AlternateContent>
        <mc:AlternateContent xmlns:mc="http://schemas.openxmlformats.org/markup-compatibility/2006">
          <mc:Choice Requires="x14">
            <control shapeId="13391" r:id="rId13" name="Check Box 79">
              <controlPr defaultSize="0" autoFill="0" autoLine="0" autoPict="0">
                <anchor moveWithCells="1">
                  <from>
                    <xdr:col>2</xdr:col>
                    <xdr:colOff>190500</xdr:colOff>
                    <xdr:row>16</xdr:row>
                    <xdr:rowOff>28575</xdr:rowOff>
                  </from>
                  <to>
                    <xdr:col>2</xdr:col>
                    <xdr:colOff>409575</xdr:colOff>
                    <xdr:row>16</xdr:row>
                    <xdr:rowOff>276225</xdr:rowOff>
                  </to>
                </anchor>
              </controlPr>
            </control>
          </mc:Choice>
        </mc:AlternateContent>
        <mc:AlternateContent xmlns:mc="http://schemas.openxmlformats.org/markup-compatibility/2006">
          <mc:Choice Requires="x14">
            <control shapeId="13392" r:id="rId14" name="Check Box 80">
              <controlPr defaultSize="0" autoFill="0" autoLine="0" autoPict="0">
                <anchor moveWithCells="1">
                  <from>
                    <xdr:col>13</xdr:col>
                    <xdr:colOff>228600</xdr:colOff>
                    <xdr:row>16</xdr:row>
                    <xdr:rowOff>38100</xdr:rowOff>
                  </from>
                  <to>
                    <xdr:col>13</xdr:col>
                    <xdr:colOff>447675</xdr:colOff>
                    <xdr:row>16</xdr:row>
                    <xdr:rowOff>285750</xdr:rowOff>
                  </to>
                </anchor>
              </controlPr>
            </control>
          </mc:Choice>
        </mc:AlternateContent>
        <mc:AlternateContent xmlns:mc="http://schemas.openxmlformats.org/markup-compatibility/2006">
          <mc:Choice Requires="x14">
            <control shapeId="13393" r:id="rId15" name="Check Box 81">
              <controlPr defaultSize="0" autoFill="0" autoLine="0" autoPict="0">
                <anchor moveWithCells="1">
                  <from>
                    <xdr:col>4</xdr:col>
                    <xdr:colOff>457200</xdr:colOff>
                    <xdr:row>16</xdr:row>
                    <xdr:rowOff>28575</xdr:rowOff>
                  </from>
                  <to>
                    <xdr:col>4</xdr:col>
                    <xdr:colOff>676275</xdr:colOff>
                    <xdr:row>16</xdr:row>
                    <xdr:rowOff>276225</xdr:rowOff>
                  </to>
                </anchor>
              </controlPr>
            </control>
          </mc:Choice>
        </mc:AlternateContent>
        <mc:AlternateContent xmlns:mc="http://schemas.openxmlformats.org/markup-compatibility/2006">
          <mc:Choice Requires="x14">
            <control shapeId="13394" r:id="rId16" name="Check Box 82">
              <controlPr defaultSize="0" autoFill="0" autoLine="0" autoPict="0">
                <anchor moveWithCells="1">
                  <from>
                    <xdr:col>6</xdr:col>
                    <xdr:colOff>171450</xdr:colOff>
                    <xdr:row>16</xdr:row>
                    <xdr:rowOff>28575</xdr:rowOff>
                  </from>
                  <to>
                    <xdr:col>6</xdr:col>
                    <xdr:colOff>390525</xdr:colOff>
                    <xdr:row>16</xdr:row>
                    <xdr:rowOff>276225</xdr:rowOff>
                  </to>
                </anchor>
              </controlPr>
            </control>
          </mc:Choice>
        </mc:AlternateContent>
        <mc:AlternateContent xmlns:mc="http://schemas.openxmlformats.org/markup-compatibility/2006">
          <mc:Choice Requires="x14">
            <control shapeId="13395" r:id="rId17" name="Check Box 83">
              <controlPr defaultSize="0" autoFill="0" autoLine="0" autoPict="0">
                <anchor moveWithCells="1">
                  <from>
                    <xdr:col>8</xdr:col>
                    <xdr:colOff>457200</xdr:colOff>
                    <xdr:row>16</xdr:row>
                    <xdr:rowOff>28575</xdr:rowOff>
                  </from>
                  <to>
                    <xdr:col>8</xdr:col>
                    <xdr:colOff>676275</xdr:colOff>
                    <xdr:row>16</xdr:row>
                    <xdr:rowOff>276225</xdr:rowOff>
                  </to>
                </anchor>
              </controlPr>
            </control>
          </mc:Choice>
        </mc:AlternateContent>
        <mc:AlternateContent xmlns:mc="http://schemas.openxmlformats.org/markup-compatibility/2006">
          <mc:Choice Requires="x14">
            <control shapeId="13396" r:id="rId18" name="Check Box 84">
              <controlPr defaultSize="0" autoFill="0" autoLine="0" autoPict="0">
                <anchor moveWithCells="1">
                  <from>
                    <xdr:col>10</xdr:col>
                    <xdr:colOff>209550</xdr:colOff>
                    <xdr:row>16</xdr:row>
                    <xdr:rowOff>28575</xdr:rowOff>
                  </from>
                  <to>
                    <xdr:col>11</xdr:col>
                    <xdr:colOff>200025</xdr:colOff>
                    <xdr:row>16</xdr:row>
                    <xdr:rowOff>276225</xdr:rowOff>
                  </to>
                </anchor>
              </controlPr>
            </control>
          </mc:Choice>
        </mc:AlternateContent>
        <mc:AlternateContent xmlns:mc="http://schemas.openxmlformats.org/markup-compatibility/2006">
          <mc:Choice Requires="x14">
            <control shapeId="13397" r:id="rId19" name="Check Box 85">
              <controlPr defaultSize="0" autoFill="0" autoLine="0" autoPict="0">
                <anchor moveWithCells="1">
                  <from>
                    <xdr:col>13</xdr:col>
                    <xdr:colOff>238125</xdr:colOff>
                    <xdr:row>17</xdr:row>
                    <xdr:rowOff>19050</xdr:rowOff>
                  </from>
                  <to>
                    <xdr:col>13</xdr:col>
                    <xdr:colOff>457200</xdr:colOff>
                    <xdr:row>17</xdr:row>
                    <xdr:rowOff>266700</xdr:rowOff>
                  </to>
                </anchor>
              </controlPr>
            </control>
          </mc:Choice>
        </mc:AlternateContent>
        <mc:AlternateContent xmlns:mc="http://schemas.openxmlformats.org/markup-compatibility/2006">
          <mc:Choice Requires="x14">
            <control shapeId="13398" r:id="rId20" name="Check Box 86">
              <controlPr defaultSize="0" autoFill="0" autoLine="0" autoPict="0">
                <anchor moveWithCells="1">
                  <from>
                    <xdr:col>1</xdr:col>
                    <xdr:colOff>228600</xdr:colOff>
                    <xdr:row>43</xdr:row>
                    <xdr:rowOff>19050</xdr:rowOff>
                  </from>
                  <to>
                    <xdr:col>1</xdr:col>
                    <xdr:colOff>447675</xdr:colOff>
                    <xdr:row>43</xdr:row>
                    <xdr:rowOff>266700</xdr:rowOff>
                  </to>
                </anchor>
              </controlPr>
            </control>
          </mc:Choice>
        </mc:AlternateContent>
        <mc:AlternateContent xmlns:mc="http://schemas.openxmlformats.org/markup-compatibility/2006">
          <mc:Choice Requires="x14">
            <control shapeId="13399" r:id="rId21" name="Check Box 87">
              <controlPr defaultSize="0" autoFill="0" autoLine="0" autoPict="0">
                <anchor moveWithCells="1">
                  <from>
                    <xdr:col>1</xdr:col>
                    <xdr:colOff>228600</xdr:colOff>
                    <xdr:row>40</xdr:row>
                    <xdr:rowOff>9525</xdr:rowOff>
                  </from>
                  <to>
                    <xdr:col>1</xdr:col>
                    <xdr:colOff>447675</xdr:colOff>
                    <xdr:row>40</xdr:row>
                    <xdr:rowOff>257175</xdr:rowOff>
                  </to>
                </anchor>
              </controlPr>
            </control>
          </mc:Choice>
        </mc:AlternateContent>
        <mc:AlternateContent xmlns:mc="http://schemas.openxmlformats.org/markup-compatibility/2006">
          <mc:Choice Requires="x14">
            <control shapeId="13401" r:id="rId22" name="Check Box 89">
              <controlPr defaultSize="0" autoFill="0" autoLine="0" autoPict="0">
                <anchor moveWithCells="1">
                  <from>
                    <xdr:col>1</xdr:col>
                    <xdr:colOff>228600</xdr:colOff>
                    <xdr:row>42</xdr:row>
                    <xdr:rowOff>0</xdr:rowOff>
                  </from>
                  <to>
                    <xdr:col>1</xdr:col>
                    <xdr:colOff>447675</xdr:colOff>
                    <xdr:row>42</xdr:row>
                    <xdr:rowOff>247650</xdr:rowOff>
                  </to>
                </anchor>
              </controlPr>
            </control>
          </mc:Choice>
        </mc:AlternateContent>
        <mc:AlternateContent xmlns:mc="http://schemas.openxmlformats.org/markup-compatibility/2006">
          <mc:Choice Requires="x14">
            <control shapeId="13404" r:id="rId23" name="Check Box 92">
              <controlPr defaultSize="0" autoFill="0" autoLine="0" autoPict="0">
                <anchor moveWithCells="1">
                  <from>
                    <xdr:col>1</xdr:col>
                    <xdr:colOff>228600</xdr:colOff>
                    <xdr:row>58</xdr:row>
                    <xdr:rowOff>28575</xdr:rowOff>
                  </from>
                  <to>
                    <xdr:col>1</xdr:col>
                    <xdr:colOff>447675</xdr:colOff>
                    <xdr:row>58</xdr:row>
                    <xdr:rowOff>276225</xdr:rowOff>
                  </to>
                </anchor>
              </controlPr>
            </control>
          </mc:Choice>
        </mc:AlternateContent>
        <mc:AlternateContent xmlns:mc="http://schemas.openxmlformats.org/markup-compatibility/2006">
          <mc:Choice Requires="x14">
            <control shapeId="13405" r:id="rId24" name="Check Box 93">
              <controlPr defaultSize="0" autoFill="0" autoLine="0" autoPict="0">
                <anchor moveWithCells="1">
                  <from>
                    <xdr:col>5</xdr:col>
                    <xdr:colOff>476250</xdr:colOff>
                    <xdr:row>35</xdr:row>
                    <xdr:rowOff>9525</xdr:rowOff>
                  </from>
                  <to>
                    <xdr:col>6</xdr:col>
                    <xdr:colOff>9525</xdr:colOff>
                    <xdr:row>35</xdr:row>
                    <xdr:rowOff>304800</xdr:rowOff>
                  </to>
                </anchor>
              </controlPr>
            </control>
          </mc:Choice>
        </mc:AlternateContent>
        <mc:AlternateContent xmlns:mc="http://schemas.openxmlformats.org/markup-compatibility/2006">
          <mc:Choice Requires="x14">
            <control shapeId="13406" r:id="rId25" name="Check Box 94">
              <controlPr defaultSize="0" autoFill="0" autoLine="0" autoPict="0">
                <anchor moveWithCells="1">
                  <from>
                    <xdr:col>1</xdr:col>
                    <xdr:colOff>238125</xdr:colOff>
                    <xdr:row>63</xdr:row>
                    <xdr:rowOff>9525</xdr:rowOff>
                  </from>
                  <to>
                    <xdr:col>1</xdr:col>
                    <xdr:colOff>457200</xdr:colOff>
                    <xdr:row>64</xdr:row>
                    <xdr:rowOff>0</xdr:rowOff>
                  </to>
                </anchor>
              </controlPr>
            </control>
          </mc:Choice>
        </mc:AlternateContent>
        <mc:AlternateContent xmlns:mc="http://schemas.openxmlformats.org/markup-compatibility/2006">
          <mc:Choice Requires="x14">
            <control shapeId="13408" r:id="rId26" name="Check Box 96">
              <controlPr defaultSize="0" autoFill="0" autoLine="0" autoPict="0">
                <anchor moveWithCells="1">
                  <from>
                    <xdr:col>1</xdr:col>
                    <xdr:colOff>228600</xdr:colOff>
                    <xdr:row>57</xdr:row>
                    <xdr:rowOff>28575</xdr:rowOff>
                  </from>
                  <to>
                    <xdr:col>1</xdr:col>
                    <xdr:colOff>447675</xdr:colOff>
                    <xdr:row>57</xdr:row>
                    <xdr:rowOff>276225</xdr:rowOff>
                  </to>
                </anchor>
              </controlPr>
            </control>
          </mc:Choice>
        </mc:AlternateContent>
        <mc:AlternateContent xmlns:mc="http://schemas.openxmlformats.org/markup-compatibility/2006">
          <mc:Choice Requires="x14">
            <control shapeId="13409" r:id="rId27" name="Check Box 97">
              <controlPr defaultSize="0" autoFill="0" autoLine="0" autoPict="0">
                <anchor moveWithCells="1">
                  <from>
                    <xdr:col>1</xdr:col>
                    <xdr:colOff>228600</xdr:colOff>
                    <xdr:row>65</xdr:row>
                    <xdr:rowOff>19050</xdr:rowOff>
                  </from>
                  <to>
                    <xdr:col>1</xdr:col>
                    <xdr:colOff>447675</xdr:colOff>
                    <xdr:row>65</xdr:row>
                    <xdr:rowOff>266700</xdr:rowOff>
                  </to>
                </anchor>
              </controlPr>
            </control>
          </mc:Choice>
        </mc:AlternateContent>
        <mc:AlternateContent xmlns:mc="http://schemas.openxmlformats.org/markup-compatibility/2006">
          <mc:Choice Requires="x14">
            <control shapeId="13410" r:id="rId28" name="Check Box 98">
              <controlPr defaultSize="0" autoFill="0" autoLine="0" autoPict="0">
                <anchor moveWithCells="1">
                  <from>
                    <xdr:col>1</xdr:col>
                    <xdr:colOff>228600</xdr:colOff>
                    <xdr:row>70</xdr:row>
                    <xdr:rowOff>19050</xdr:rowOff>
                  </from>
                  <to>
                    <xdr:col>1</xdr:col>
                    <xdr:colOff>447675</xdr:colOff>
                    <xdr:row>70</xdr:row>
                    <xdr:rowOff>266700</xdr:rowOff>
                  </to>
                </anchor>
              </controlPr>
            </control>
          </mc:Choice>
        </mc:AlternateContent>
        <mc:AlternateContent xmlns:mc="http://schemas.openxmlformats.org/markup-compatibility/2006">
          <mc:Choice Requires="x14">
            <control shapeId="13412" r:id="rId29" name="Check Box 100">
              <controlPr defaultSize="0" autoFill="0" autoLine="0" autoPict="0">
                <anchor moveWithCells="1">
                  <from>
                    <xdr:col>1</xdr:col>
                    <xdr:colOff>228600</xdr:colOff>
                    <xdr:row>68</xdr:row>
                    <xdr:rowOff>9525</xdr:rowOff>
                  </from>
                  <to>
                    <xdr:col>1</xdr:col>
                    <xdr:colOff>447675</xdr:colOff>
                    <xdr:row>68</xdr:row>
                    <xdr:rowOff>257175</xdr:rowOff>
                  </to>
                </anchor>
              </controlPr>
            </control>
          </mc:Choice>
        </mc:AlternateContent>
        <mc:AlternateContent xmlns:mc="http://schemas.openxmlformats.org/markup-compatibility/2006">
          <mc:Choice Requires="x14">
            <control shapeId="13413" r:id="rId30" name="Check Box 101">
              <controlPr defaultSize="0" autoFill="0" autoLine="0" autoPict="0">
                <anchor moveWithCells="1">
                  <from>
                    <xdr:col>1</xdr:col>
                    <xdr:colOff>228600</xdr:colOff>
                    <xdr:row>72</xdr:row>
                    <xdr:rowOff>0</xdr:rowOff>
                  </from>
                  <to>
                    <xdr:col>1</xdr:col>
                    <xdr:colOff>447675</xdr:colOff>
                    <xdr:row>72</xdr:row>
                    <xdr:rowOff>247650</xdr:rowOff>
                  </to>
                </anchor>
              </controlPr>
            </control>
          </mc:Choice>
        </mc:AlternateContent>
        <mc:AlternateContent xmlns:mc="http://schemas.openxmlformats.org/markup-compatibility/2006">
          <mc:Choice Requires="x14">
            <control shapeId="13414" r:id="rId31" name="Check Box 102">
              <controlPr defaultSize="0" autoFill="0" autoLine="0" autoPict="0">
                <anchor moveWithCells="1">
                  <from>
                    <xdr:col>7</xdr:col>
                    <xdr:colOff>371475</xdr:colOff>
                    <xdr:row>51</xdr:row>
                    <xdr:rowOff>28575</xdr:rowOff>
                  </from>
                  <to>
                    <xdr:col>7</xdr:col>
                    <xdr:colOff>590550</xdr:colOff>
                    <xdr:row>52</xdr:row>
                    <xdr:rowOff>0</xdr:rowOff>
                  </to>
                </anchor>
              </controlPr>
            </control>
          </mc:Choice>
        </mc:AlternateContent>
        <mc:AlternateContent xmlns:mc="http://schemas.openxmlformats.org/markup-compatibility/2006">
          <mc:Choice Requires="x14">
            <control shapeId="13415" r:id="rId32" name="Check Box 103">
              <controlPr defaultSize="0" autoFill="0" autoLine="0" autoPict="0">
                <anchor moveWithCells="1">
                  <from>
                    <xdr:col>1</xdr:col>
                    <xdr:colOff>228600</xdr:colOff>
                    <xdr:row>44</xdr:row>
                    <xdr:rowOff>9525</xdr:rowOff>
                  </from>
                  <to>
                    <xdr:col>1</xdr:col>
                    <xdr:colOff>447675</xdr:colOff>
                    <xdr:row>44</xdr:row>
                    <xdr:rowOff>257175</xdr:rowOff>
                  </to>
                </anchor>
              </controlPr>
            </control>
          </mc:Choice>
        </mc:AlternateContent>
        <mc:AlternateContent xmlns:mc="http://schemas.openxmlformats.org/markup-compatibility/2006">
          <mc:Choice Requires="x14">
            <control shapeId="13416" r:id="rId33" name="Check Box 104">
              <controlPr defaultSize="0" autoFill="0" autoLine="0" autoPict="0">
                <anchor moveWithCells="1">
                  <from>
                    <xdr:col>1</xdr:col>
                    <xdr:colOff>228600</xdr:colOff>
                    <xdr:row>45</xdr:row>
                    <xdr:rowOff>0</xdr:rowOff>
                  </from>
                  <to>
                    <xdr:col>1</xdr:col>
                    <xdr:colOff>447675</xdr:colOff>
                    <xdr:row>45</xdr:row>
                    <xdr:rowOff>247650</xdr:rowOff>
                  </to>
                </anchor>
              </controlPr>
            </control>
          </mc:Choice>
        </mc:AlternateContent>
        <mc:AlternateContent xmlns:mc="http://schemas.openxmlformats.org/markup-compatibility/2006">
          <mc:Choice Requires="x14">
            <control shapeId="13417" r:id="rId34" name="Check Box 105">
              <controlPr defaultSize="0" autoFill="0" autoLine="0" autoPict="0">
                <anchor moveWithCells="1">
                  <from>
                    <xdr:col>1</xdr:col>
                    <xdr:colOff>238125</xdr:colOff>
                    <xdr:row>55</xdr:row>
                    <xdr:rowOff>0</xdr:rowOff>
                  </from>
                  <to>
                    <xdr:col>1</xdr:col>
                    <xdr:colOff>457200</xdr:colOff>
                    <xdr:row>55</xdr:row>
                    <xdr:rowOff>276225</xdr:rowOff>
                  </to>
                </anchor>
              </controlPr>
            </control>
          </mc:Choice>
        </mc:AlternateContent>
        <mc:AlternateContent xmlns:mc="http://schemas.openxmlformats.org/markup-compatibility/2006">
          <mc:Choice Requires="x14">
            <control shapeId="13418" r:id="rId35" name="Check Box 106">
              <controlPr defaultSize="0" autoFill="0" autoLine="0" autoPict="0">
                <anchor moveWithCells="1">
                  <from>
                    <xdr:col>2</xdr:col>
                    <xdr:colOff>238125</xdr:colOff>
                    <xdr:row>17</xdr:row>
                    <xdr:rowOff>28575</xdr:rowOff>
                  </from>
                  <to>
                    <xdr:col>2</xdr:col>
                    <xdr:colOff>457200</xdr:colOff>
                    <xdr:row>17</xdr:row>
                    <xdr:rowOff>276225</xdr:rowOff>
                  </to>
                </anchor>
              </controlPr>
            </control>
          </mc:Choice>
        </mc:AlternateContent>
        <mc:AlternateContent xmlns:mc="http://schemas.openxmlformats.org/markup-compatibility/2006">
          <mc:Choice Requires="x14">
            <control shapeId="13419" r:id="rId36" name="Check Box 107">
              <controlPr defaultSize="0" autoFill="0" autoLine="0" autoPict="0">
                <anchor moveWithCells="1">
                  <from>
                    <xdr:col>3</xdr:col>
                    <xdr:colOff>428625</xdr:colOff>
                    <xdr:row>16</xdr:row>
                    <xdr:rowOff>28575</xdr:rowOff>
                  </from>
                  <to>
                    <xdr:col>3</xdr:col>
                    <xdr:colOff>647700</xdr:colOff>
                    <xdr:row>16</xdr:row>
                    <xdr:rowOff>276225</xdr:rowOff>
                  </to>
                </anchor>
              </controlPr>
            </control>
          </mc:Choice>
        </mc:AlternateContent>
        <mc:AlternateContent xmlns:mc="http://schemas.openxmlformats.org/markup-compatibility/2006">
          <mc:Choice Requires="x14">
            <control shapeId="13420" r:id="rId37" name="Check Box 108">
              <controlPr defaultSize="0" autoFill="0" autoLine="0" autoPict="0">
                <anchor moveWithCells="1">
                  <from>
                    <xdr:col>4</xdr:col>
                    <xdr:colOff>133350</xdr:colOff>
                    <xdr:row>17</xdr:row>
                    <xdr:rowOff>19050</xdr:rowOff>
                  </from>
                  <to>
                    <xdr:col>4</xdr:col>
                    <xdr:colOff>352425</xdr:colOff>
                    <xdr:row>17</xdr:row>
                    <xdr:rowOff>266700</xdr:rowOff>
                  </to>
                </anchor>
              </controlPr>
            </control>
          </mc:Choice>
        </mc:AlternateContent>
        <mc:AlternateContent xmlns:mc="http://schemas.openxmlformats.org/markup-compatibility/2006">
          <mc:Choice Requires="x14">
            <control shapeId="13423" r:id="rId38" name="Check Box 111">
              <controlPr defaultSize="0" autoFill="0" autoLine="0" autoPict="0">
                <anchor moveWithCells="1">
                  <from>
                    <xdr:col>1</xdr:col>
                    <xdr:colOff>228600</xdr:colOff>
                    <xdr:row>56</xdr:row>
                    <xdr:rowOff>28575</xdr:rowOff>
                  </from>
                  <to>
                    <xdr:col>1</xdr:col>
                    <xdr:colOff>447675</xdr:colOff>
                    <xdr:row>56</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C06FD5-6B3E-459C-ADAB-6F41FBBA016E}">
  <dimension ref="A1:F8"/>
  <sheetViews>
    <sheetView zoomScale="90" zoomScaleNormal="90" workbookViewId="0">
      <selection activeCell="F3" sqref="F3"/>
    </sheetView>
  </sheetViews>
  <sheetFormatPr defaultRowHeight="18.75"/>
  <cols>
    <col min="2" max="2" width="27.5" customWidth="1"/>
    <col min="3" max="3" width="10.625" customWidth="1"/>
    <col min="4" max="4" width="13.875" customWidth="1"/>
    <col min="5" max="5" width="47.25" customWidth="1"/>
  </cols>
  <sheetData>
    <row r="1" spans="1:6">
      <c r="A1" t="s">
        <v>111</v>
      </c>
      <c r="B1" t="s">
        <v>108</v>
      </c>
      <c r="C1" t="s">
        <v>108</v>
      </c>
      <c r="D1" t="s">
        <v>123</v>
      </c>
      <c r="E1" t="s">
        <v>123</v>
      </c>
      <c r="F1" t="s">
        <v>123</v>
      </c>
    </row>
    <row r="2" spans="1:6">
      <c r="A2" t="s">
        <v>112</v>
      </c>
      <c r="B2" t="s">
        <v>125</v>
      </c>
      <c r="C2" t="s">
        <v>126</v>
      </c>
      <c r="D2" t="s">
        <v>124</v>
      </c>
      <c r="E2" t="s">
        <v>141</v>
      </c>
      <c r="F2" t="s">
        <v>148</v>
      </c>
    </row>
    <row r="3" spans="1:6" ht="21.75" customHeight="1">
      <c r="A3" t="s">
        <v>122</v>
      </c>
      <c r="B3" s="53" t="s">
        <v>134</v>
      </c>
      <c r="C3" t="s">
        <v>127</v>
      </c>
      <c r="D3" s="52" t="s">
        <v>120</v>
      </c>
      <c r="E3" t="s">
        <v>137</v>
      </c>
      <c r="F3" t="s">
        <v>149</v>
      </c>
    </row>
    <row r="4" spans="1:6">
      <c r="B4" t="s">
        <v>109</v>
      </c>
      <c r="C4" t="s">
        <v>128</v>
      </c>
      <c r="D4" s="52" t="s">
        <v>121</v>
      </c>
      <c r="E4" t="s">
        <v>138</v>
      </c>
      <c r="F4" t="s">
        <v>150</v>
      </c>
    </row>
    <row r="5" spans="1:6">
      <c r="B5" t="s">
        <v>110</v>
      </c>
      <c r="D5" t="s">
        <v>140</v>
      </c>
      <c r="E5" t="s">
        <v>135</v>
      </c>
    </row>
    <row r="6" spans="1:6">
      <c r="E6" t="s">
        <v>139</v>
      </c>
    </row>
    <row r="7" spans="1:6">
      <c r="E7" t="s">
        <v>142</v>
      </c>
    </row>
    <row r="8" spans="1:6">
      <c r="E8" t="s">
        <v>143</v>
      </c>
    </row>
  </sheetData>
  <phoneticPr fontId="3"/>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1576CF9-7BF6-4721-9575-5A878DA58CC2}">
  <sheetPr>
    <tabColor rgb="FFFFFF00"/>
  </sheetPr>
  <dimension ref="A1:N27"/>
  <sheetViews>
    <sheetView workbookViewId="0">
      <selection activeCell="D3" sqref="D3:G3"/>
    </sheetView>
  </sheetViews>
  <sheetFormatPr defaultRowHeight="19.5"/>
  <cols>
    <col min="1" max="2" width="6.25" style="83" customWidth="1"/>
    <col min="3" max="3" width="15" style="83" customWidth="1"/>
    <col min="4" max="4" width="5.75" style="83" customWidth="1"/>
    <col min="5" max="5" width="12.5" style="83" customWidth="1"/>
    <col min="6" max="6" width="13.125" style="83" customWidth="1"/>
    <col min="7" max="7" width="12.5" style="83" customWidth="1"/>
    <col min="8" max="9" width="9" style="83"/>
    <col min="10" max="10" width="10.5" style="83" customWidth="1"/>
    <col min="11" max="11" width="5.25" style="83" customWidth="1"/>
    <col min="12" max="12" width="12.375" style="83" customWidth="1"/>
    <col min="13" max="13" width="13" style="83" customWidth="1"/>
    <col min="14" max="14" width="11.75" style="83" customWidth="1"/>
    <col min="15" max="16384" width="9" style="83"/>
  </cols>
  <sheetData>
    <row r="1" spans="1:14" ht="24.75" customHeight="1">
      <c r="A1" s="95"/>
      <c r="B1" s="95"/>
      <c r="C1" s="163" t="s">
        <v>92</v>
      </c>
      <c r="D1" s="95"/>
    </row>
    <row r="2" spans="1:14">
      <c r="A2" s="97"/>
      <c r="B2" s="97"/>
    </row>
    <row r="3" spans="1:14" ht="23.25" customHeight="1">
      <c r="A3" s="97"/>
      <c r="B3" s="97"/>
      <c r="C3" s="161" t="s">
        <v>259</v>
      </c>
      <c r="D3" s="370"/>
      <c r="E3" s="371"/>
      <c r="F3" s="371"/>
      <c r="G3" s="372"/>
      <c r="H3" s="98"/>
      <c r="J3" s="369" t="s">
        <v>281</v>
      </c>
      <c r="K3" s="369"/>
      <c r="L3" s="369"/>
      <c r="M3" s="369"/>
      <c r="N3" s="369"/>
    </row>
    <row r="4" spans="1:14" ht="23.25" customHeight="1">
      <c r="A4" s="97"/>
      <c r="B4" s="97"/>
      <c r="C4" s="162" t="s">
        <v>129</v>
      </c>
      <c r="D4" s="370"/>
      <c r="E4" s="371"/>
      <c r="F4" s="371"/>
      <c r="G4" s="372"/>
      <c r="H4" s="98"/>
      <c r="J4" s="369"/>
      <c r="K4" s="369"/>
      <c r="L4" s="369"/>
      <c r="M4" s="369"/>
      <c r="N4" s="369"/>
    </row>
    <row r="5" spans="1:14" ht="23.25" customHeight="1">
      <c r="A5" s="97"/>
      <c r="B5" s="97"/>
      <c r="C5" s="161" t="s">
        <v>130</v>
      </c>
      <c r="D5" s="371"/>
      <c r="E5" s="371"/>
      <c r="F5" s="371"/>
      <c r="G5" s="371"/>
      <c r="H5" s="98"/>
    </row>
    <row r="6" spans="1:14" s="104" customFormat="1" ht="33" customHeight="1">
      <c r="C6" s="105" t="s">
        <v>131</v>
      </c>
      <c r="J6" s="105" t="s">
        <v>177</v>
      </c>
    </row>
    <row r="7" spans="1:14" ht="22.5" customHeight="1">
      <c r="C7" s="96" t="s">
        <v>4</v>
      </c>
      <c r="D7" s="96" t="s">
        <v>5</v>
      </c>
      <c r="E7" s="96" t="s">
        <v>215</v>
      </c>
      <c r="F7" s="96" t="s">
        <v>216</v>
      </c>
      <c r="G7" s="96" t="s">
        <v>239</v>
      </c>
      <c r="J7" s="96" t="s">
        <v>4</v>
      </c>
      <c r="K7" s="96" t="s">
        <v>5</v>
      </c>
      <c r="L7" s="96" t="s">
        <v>215</v>
      </c>
      <c r="M7" s="96" t="s">
        <v>216</v>
      </c>
      <c r="N7" s="96" t="s">
        <v>239</v>
      </c>
    </row>
    <row r="8" spans="1:14" ht="22.5" customHeight="1">
      <c r="C8" s="220"/>
      <c r="D8" s="101"/>
      <c r="E8" s="102"/>
      <c r="F8" s="101"/>
      <c r="G8" s="101"/>
      <c r="J8" s="136" t="s">
        <v>218</v>
      </c>
      <c r="K8" s="101">
        <v>1</v>
      </c>
      <c r="L8" s="102" t="s">
        <v>233</v>
      </c>
      <c r="M8" s="101">
        <v>30</v>
      </c>
      <c r="N8" s="101">
        <v>1</v>
      </c>
    </row>
    <row r="9" spans="1:14" ht="22.5" customHeight="1">
      <c r="C9" s="220"/>
      <c r="D9" s="101"/>
      <c r="E9" s="102"/>
      <c r="F9" s="101"/>
      <c r="G9" s="101"/>
      <c r="J9" s="100" t="s">
        <v>219</v>
      </c>
      <c r="K9" s="101">
        <v>1</v>
      </c>
      <c r="L9" s="102" t="s">
        <v>233</v>
      </c>
      <c r="M9" s="101">
        <v>30</v>
      </c>
      <c r="N9" s="101">
        <v>1</v>
      </c>
    </row>
    <row r="10" spans="1:14" ht="22.5" customHeight="1">
      <c r="C10" s="220"/>
      <c r="D10" s="101"/>
      <c r="E10" s="102"/>
      <c r="F10" s="101"/>
      <c r="G10" s="101"/>
      <c r="J10" s="100" t="s">
        <v>220</v>
      </c>
      <c r="K10" s="101">
        <v>1</v>
      </c>
      <c r="L10" s="102" t="s">
        <v>233</v>
      </c>
      <c r="M10" s="101">
        <v>30</v>
      </c>
      <c r="N10" s="101">
        <v>1</v>
      </c>
    </row>
    <row r="11" spans="1:14" ht="22.5" customHeight="1">
      <c r="C11" s="220"/>
      <c r="D11" s="101"/>
      <c r="E11" s="102"/>
      <c r="F11" s="101"/>
      <c r="G11" s="101"/>
      <c r="J11" s="100" t="s">
        <v>223</v>
      </c>
      <c r="K11" s="101">
        <v>1</v>
      </c>
      <c r="L11" s="102" t="s">
        <v>233</v>
      </c>
      <c r="M11" s="101">
        <v>30</v>
      </c>
      <c r="N11" s="101">
        <v>2</v>
      </c>
    </row>
    <row r="12" spans="1:14" ht="22.5" customHeight="1">
      <c r="C12" s="220"/>
      <c r="D12" s="101"/>
      <c r="E12" s="102"/>
      <c r="F12" s="101"/>
      <c r="G12" s="101"/>
      <c r="J12" s="100" t="s">
        <v>224</v>
      </c>
      <c r="K12" s="101">
        <v>1</v>
      </c>
      <c r="L12" s="102" t="s">
        <v>233</v>
      </c>
      <c r="M12" s="101">
        <v>30</v>
      </c>
      <c r="N12" s="101">
        <v>1</v>
      </c>
    </row>
    <row r="13" spans="1:14" ht="22.5" customHeight="1">
      <c r="C13" s="220"/>
      <c r="D13" s="101"/>
      <c r="E13" s="102"/>
      <c r="F13" s="101"/>
      <c r="G13" s="101"/>
      <c r="J13" s="136" t="s">
        <v>221</v>
      </c>
      <c r="K13" s="101">
        <v>2</v>
      </c>
      <c r="L13" s="102" t="s">
        <v>235</v>
      </c>
      <c r="M13" s="101">
        <v>30</v>
      </c>
      <c r="N13" s="101">
        <v>2</v>
      </c>
    </row>
    <row r="14" spans="1:14" ht="22.5" customHeight="1">
      <c r="C14" s="220"/>
      <c r="D14" s="101"/>
      <c r="E14" s="102"/>
      <c r="F14" s="101"/>
      <c r="G14" s="101"/>
      <c r="J14" s="100" t="s">
        <v>222</v>
      </c>
      <c r="K14" s="101">
        <v>2</v>
      </c>
      <c r="L14" s="102" t="s">
        <v>237</v>
      </c>
      <c r="M14" s="101">
        <v>30</v>
      </c>
      <c r="N14" s="101">
        <v>1</v>
      </c>
    </row>
    <row r="15" spans="1:14" ht="22.5" customHeight="1">
      <c r="C15" s="220"/>
      <c r="D15" s="101"/>
      <c r="E15" s="102"/>
      <c r="F15" s="101"/>
      <c r="G15" s="101"/>
      <c r="J15" s="100" t="s">
        <v>225</v>
      </c>
      <c r="K15" s="101">
        <v>2</v>
      </c>
      <c r="L15" s="102" t="s">
        <v>235</v>
      </c>
      <c r="M15" s="101">
        <v>30</v>
      </c>
      <c r="N15" s="101">
        <v>1</v>
      </c>
    </row>
    <row r="16" spans="1:14" ht="22.5" customHeight="1">
      <c r="C16" s="220"/>
      <c r="D16" s="101"/>
      <c r="E16" s="102"/>
      <c r="F16" s="101"/>
      <c r="G16" s="101"/>
      <c r="J16" s="100" t="s">
        <v>226</v>
      </c>
      <c r="K16" s="101">
        <v>2</v>
      </c>
      <c r="L16" s="102" t="s">
        <v>234</v>
      </c>
      <c r="M16" s="101">
        <v>30</v>
      </c>
      <c r="N16" s="101">
        <v>1</v>
      </c>
    </row>
    <row r="17" spans="3:14" ht="22.5" customHeight="1">
      <c r="C17" s="220"/>
      <c r="D17" s="101"/>
      <c r="E17" s="102"/>
      <c r="F17" s="101"/>
      <c r="G17" s="101"/>
      <c r="J17" s="100" t="s">
        <v>227</v>
      </c>
      <c r="K17" s="101">
        <v>2</v>
      </c>
      <c r="L17" s="102" t="s">
        <v>235</v>
      </c>
      <c r="M17" s="101">
        <v>30</v>
      </c>
      <c r="N17" s="101">
        <v>1</v>
      </c>
    </row>
    <row r="18" spans="3:14" ht="22.5" customHeight="1">
      <c r="C18" s="220"/>
      <c r="D18" s="101"/>
      <c r="E18" s="102"/>
      <c r="F18" s="101"/>
      <c r="G18" s="101"/>
      <c r="J18" s="100" t="s">
        <v>228</v>
      </c>
      <c r="K18" s="101">
        <v>3</v>
      </c>
      <c r="L18" s="102" t="s">
        <v>238</v>
      </c>
      <c r="M18" s="101">
        <v>30</v>
      </c>
      <c r="N18" s="101">
        <v>1</v>
      </c>
    </row>
    <row r="19" spans="3:14" ht="22.5" customHeight="1">
      <c r="C19" s="220"/>
      <c r="D19" s="101"/>
      <c r="E19" s="102"/>
      <c r="F19" s="101"/>
      <c r="G19" s="101"/>
      <c r="J19" s="100" t="s">
        <v>229</v>
      </c>
      <c r="K19" s="101">
        <v>3</v>
      </c>
      <c r="L19" s="102" t="s">
        <v>236</v>
      </c>
      <c r="M19" s="101">
        <v>30</v>
      </c>
      <c r="N19" s="101">
        <v>1</v>
      </c>
    </row>
    <row r="20" spans="3:14" ht="22.5" customHeight="1">
      <c r="C20" s="220"/>
      <c r="D20" s="101"/>
      <c r="E20" s="102"/>
      <c r="F20" s="101"/>
      <c r="G20" s="101"/>
      <c r="J20" s="100" t="s">
        <v>230</v>
      </c>
      <c r="K20" s="101">
        <v>3</v>
      </c>
      <c r="L20" s="102" t="s">
        <v>238</v>
      </c>
      <c r="M20" s="101">
        <v>30</v>
      </c>
      <c r="N20" s="101">
        <v>2</v>
      </c>
    </row>
    <row r="21" spans="3:14" ht="22.5" customHeight="1">
      <c r="C21" s="220"/>
      <c r="D21" s="101"/>
      <c r="E21" s="102"/>
      <c r="F21" s="101"/>
      <c r="G21" s="101"/>
      <c r="J21" s="100" t="s">
        <v>231</v>
      </c>
      <c r="K21" s="101">
        <v>3</v>
      </c>
      <c r="L21" s="102" t="s">
        <v>236</v>
      </c>
      <c r="M21" s="101">
        <v>30</v>
      </c>
      <c r="N21" s="101">
        <v>1</v>
      </c>
    </row>
    <row r="22" spans="3:14" ht="22.5" customHeight="1">
      <c r="C22" s="220"/>
      <c r="D22" s="101"/>
      <c r="E22" s="102"/>
      <c r="F22" s="101"/>
      <c r="G22" s="101"/>
      <c r="J22" s="100" t="s">
        <v>232</v>
      </c>
      <c r="K22" s="101">
        <v>3</v>
      </c>
      <c r="L22" s="102" t="s">
        <v>238</v>
      </c>
      <c r="M22" s="101">
        <v>30</v>
      </c>
      <c r="N22" s="101">
        <v>1</v>
      </c>
    </row>
    <row r="23" spans="3:14" ht="22.5" customHeight="1">
      <c r="C23" s="220"/>
      <c r="D23" s="101"/>
      <c r="E23" s="102"/>
      <c r="F23" s="101"/>
      <c r="G23" s="101"/>
      <c r="J23" s="103" t="s">
        <v>8</v>
      </c>
      <c r="K23" s="101"/>
      <c r="L23" s="101"/>
      <c r="M23" s="101"/>
      <c r="N23" s="101">
        <v>10</v>
      </c>
    </row>
    <row r="24" spans="3:14" ht="22.5" customHeight="1">
      <c r="C24" s="103" t="s">
        <v>6</v>
      </c>
      <c r="D24" s="101"/>
      <c r="E24" s="101"/>
      <c r="F24" s="100"/>
      <c r="G24" s="100"/>
      <c r="J24" s="103" t="s">
        <v>217</v>
      </c>
      <c r="K24" s="101"/>
      <c r="L24" s="101"/>
      <c r="M24" s="101">
        <f>SUM(M8:M22)</f>
        <v>450</v>
      </c>
      <c r="N24" s="101">
        <f>SUM(N8:N23)</f>
        <v>28</v>
      </c>
    </row>
    <row r="25" spans="3:14" ht="22.5" customHeight="1">
      <c r="C25" s="103" t="s">
        <v>7</v>
      </c>
      <c r="D25" s="101"/>
      <c r="E25" s="101"/>
      <c r="F25" s="101"/>
      <c r="G25" s="100"/>
      <c r="J25" s="103" t="s">
        <v>7</v>
      </c>
      <c r="K25" s="101"/>
      <c r="L25" s="101"/>
      <c r="M25" s="101"/>
      <c r="N25" s="101">
        <f>SUM(M24:N24)</f>
        <v>478</v>
      </c>
    </row>
    <row r="26" spans="3:14">
      <c r="C26" s="99"/>
      <c r="D26" s="373"/>
      <c r="E26" s="373"/>
      <c r="F26" s="373"/>
      <c r="G26" s="373"/>
    </row>
    <row r="27" spans="3:14">
      <c r="C27" s="99"/>
      <c r="D27" s="374"/>
      <c r="E27" s="374"/>
      <c r="F27" s="374"/>
      <c r="G27" s="374"/>
    </row>
  </sheetData>
  <mergeCells count="6">
    <mergeCell ref="J3:N4"/>
    <mergeCell ref="D3:G3"/>
    <mergeCell ref="D4:G4"/>
    <mergeCell ref="D26:G26"/>
    <mergeCell ref="D27:G27"/>
    <mergeCell ref="D5:G5"/>
  </mergeCells>
  <phoneticPr fontId="3"/>
  <conditionalFormatting sqref="D3:G3">
    <cfRule type="expression" dxfId="15" priority="3">
      <formula>$D$3&lt;&gt;""</formula>
    </cfRule>
  </conditionalFormatting>
  <conditionalFormatting sqref="D4:G4">
    <cfRule type="expression" dxfId="14" priority="2">
      <formula>$D$4&lt;&gt;""</formula>
    </cfRule>
  </conditionalFormatting>
  <conditionalFormatting sqref="D5:G5">
    <cfRule type="expression" dxfId="13" priority="1">
      <formula>$D$5&lt;&gt;""</formula>
    </cfRule>
  </conditionalFormatting>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6F622-E6A6-4220-B2C0-C0059ED13868}">
  <sheetPr>
    <tabColor rgb="FFFFFF00"/>
    <pageSetUpPr fitToPage="1"/>
  </sheetPr>
  <dimension ref="A1:W97"/>
  <sheetViews>
    <sheetView zoomScaleNormal="100" workbookViewId="0">
      <selection activeCell="C6" sqref="C6:G6"/>
    </sheetView>
  </sheetViews>
  <sheetFormatPr defaultRowHeight="13.5"/>
  <cols>
    <col min="1" max="1" width="3.5" style="15" customWidth="1"/>
    <col min="2" max="2" width="10.125" style="11" customWidth="1"/>
    <col min="3" max="5" width="9.125" style="19" customWidth="1"/>
    <col min="6" max="6" width="10.625" style="19" customWidth="1"/>
    <col min="7" max="7" width="9.125" style="34" customWidth="1"/>
    <col min="8" max="8" width="9.125" style="19" customWidth="1"/>
    <col min="9" max="13" width="9.125" style="11" customWidth="1"/>
    <col min="14" max="14" width="10.5" style="11" customWidth="1"/>
    <col min="15" max="15" width="19" style="11" customWidth="1"/>
    <col min="16" max="16" width="9.125" style="11" customWidth="1"/>
    <col min="17" max="17" width="10" style="11" customWidth="1"/>
    <col min="18" max="18" width="2.375" style="11" customWidth="1"/>
    <col min="19" max="19" width="7.5" style="11" customWidth="1"/>
    <col min="20" max="20" width="2.5" style="11" customWidth="1"/>
    <col min="21" max="21" width="7.5" style="11" customWidth="1"/>
    <col min="22" max="22" width="2.5" style="11" customWidth="1"/>
    <col min="23" max="23" width="15.375" style="11" customWidth="1"/>
    <col min="24" max="16384" width="9" style="11"/>
  </cols>
  <sheetData>
    <row r="1" spans="1:23" ht="17.25">
      <c r="A1" s="380" t="s">
        <v>240</v>
      </c>
      <c r="B1" s="380"/>
      <c r="C1" s="380"/>
      <c r="D1" s="380"/>
      <c r="E1" s="380"/>
      <c r="F1" s="380"/>
      <c r="G1" s="380"/>
      <c r="H1" s="380"/>
      <c r="I1" s="380"/>
      <c r="J1" s="380"/>
      <c r="K1" s="380"/>
      <c r="L1" s="380"/>
      <c r="O1" s="12"/>
      <c r="Q1" s="13"/>
      <c r="R1" s="13"/>
      <c r="S1" s="13"/>
      <c r="T1" s="13"/>
      <c r="U1" s="13"/>
      <c r="V1" s="13"/>
      <c r="W1" s="13"/>
    </row>
    <row r="2" spans="1:23" ht="13.5" customHeight="1">
      <c r="A2" s="11"/>
      <c r="C2" s="11"/>
      <c r="D2" s="11"/>
      <c r="E2" s="11"/>
      <c r="F2" s="11"/>
      <c r="H2" s="11"/>
    </row>
    <row r="3" spans="1:23" ht="14.25" customHeight="1">
      <c r="A3" s="11"/>
      <c r="C3" s="11"/>
      <c r="D3" s="11"/>
      <c r="E3" s="11"/>
      <c r="F3" s="11"/>
      <c r="H3" s="11"/>
    </row>
    <row r="4" spans="1:23" ht="14.25" customHeight="1">
      <c r="A4" s="11"/>
      <c r="C4" s="11"/>
      <c r="D4" s="11"/>
      <c r="E4" s="11"/>
      <c r="F4" s="11"/>
      <c r="H4" s="11"/>
    </row>
    <row r="5" spans="1:23" ht="14.25" customHeight="1">
      <c r="A5" s="11"/>
      <c r="C5" s="11"/>
      <c r="D5" s="11"/>
      <c r="E5" s="11"/>
      <c r="F5" s="11"/>
      <c r="H5" s="11"/>
    </row>
    <row r="6" spans="1:23" ht="13.5" customHeight="1">
      <c r="A6" s="381" t="s">
        <v>10</v>
      </c>
      <c r="B6" s="381"/>
      <c r="C6" s="382"/>
      <c r="D6" s="382"/>
      <c r="E6" s="382"/>
      <c r="F6" s="382"/>
      <c r="G6" s="382"/>
      <c r="H6" s="381" t="s">
        <v>11</v>
      </c>
      <c r="I6" s="381"/>
      <c r="J6" s="382"/>
      <c r="K6" s="382"/>
      <c r="L6" s="382"/>
      <c r="M6" s="382"/>
      <c r="N6" s="118" t="s">
        <v>12</v>
      </c>
      <c r="O6" s="208"/>
      <c r="P6" s="118" t="s">
        <v>199</v>
      </c>
      <c r="Q6" s="221"/>
      <c r="R6" s="11" t="s">
        <v>100</v>
      </c>
      <c r="S6" s="106"/>
      <c r="T6" s="11" t="s">
        <v>101</v>
      </c>
      <c r="U6" s="106"/>
      <c r="V6" s="11" t="s">
        <v>102</v>
      </c>
    </row>
    <row r="7" spans="1:23" ht="6.75" customHeight="1" thickBot="1">
      <c r="A7" s="16"/>
      <c r="B7" s="16"/>
      <c r="C7" s="16"/>
      <c r="D7" s="16"/>
      <c r="E7" s="16"/>
      <c r="F7" s="16"/>
      <c r="G7" s="35"/>
      <c r="H7" s="16"/>
      <c r="I7" s="16"/>
      <c r="J7" s="16"/>
      <c r="K7" s="16"/>
      <c r="L7" s="16"/>
      <c r="M7" s="17"/>
      <c r="N7" s="17"/>
      <c r="O7" s="17"/>
      <c r="P7" s="17"/>
      <c r="Q7" s="18"/>
      <c r="R7" s="18"/>
      <c r="S7" s="18"/>
      <c r="T7" s="18"/>
      <c r="U7" s="18"/>
      <c r="V7" s="18"/>
      <c r="W7" s="18"/>
    </row>
    <row r="8" spans="1:23" ht="14.25" customHeight="1" thickTop="1">
      <c r="A8" s="378"/>
      <c r="B8" s="378"/>
      <c r="C8" s="378"/>
      <c r="D8" s="378"/>
      <c r="E8" s="378"/>
      <c r="F8" s="378"/>
      <c r="G8" s="378"/>
      <c r="H8" s="14"/>
    </row>
    <row r="9" spans="1:23" ht="5.25" customHeight="1">
      <c r="A9" s="379"/>
      <c r="B9" s="379"/>
      <c r="C9" s="379"/>
      <c r="D9" s="379"/>
      <c r="E9" s="379"/>
      <c r="F9" s="379"/>
      <c r="G9" s="379"/>
      <c r="H9" s="14"/>
    </row>
    <row r="10" spans="1:23" ht="20.25" customHeight="1">
      <c r="B10" s="137" t="s">
        <v>13</v>
      </c>
      <c r="C10" s="138"/>
      <c r="D10" s="138"/>
      <c r="E10" s="138"/>
      <c r="F10" s="138"/>
      <c r="G10" s="139"/>
      <c r="H10" s="138"/>
      <c r="I10" s="138"/>
      <c r="J10" s="191"/>
      <c r="K10" s="191"/>
      <c r="L10" s="191"/>
      <c r="M10" s="140"/>
      <c r="N10" s="141"/>
      <c r="O10" s="141"/>
      <c r="P10" s="142"/>
      <c r="Q10" s="142"/>
      <c r="R10" s="142"/>
      <c r="S10" s="142"/>
      <c r="T10" s="142"/>
      <c r="U10" s="142"/>
      <c r="V10" s="142"/>
      <c r="W10" s="142"/>
    </row>
    <row r="11" spans="1:23" s="142" customFormat="1" ht="15" customHeight="1">
      <c r="A11" s="143"/>
      <c r="B11" s="144" t="s">
        <v>201</v>
      </c>
      <c r="C11" s="145"/>
      <c r="D11" s="145"/>
      <c r="E11" s="145"/>
      <c r="F11" s="145"/>
      <c r="G11" s="146"/>
      <c r="H11" s="145"/>
      <c r="I11" s="145"/>
      <c r="J11" s="145"/>
      <c r="K11" s="145"/>
      <c r="L11" s="145"/>
      <c r="M11" s="147"/>
      <c r="N11" s="145"/>
      <c r="O11" s="148"/>
      <c r="P11" s="148"/>
      <c r="Q11" s="148"/>
      <c r="R11" s="148"/>
      <c r="S11" s="148"/>
      <c r="T11" s="148"/>
      <c r="U11" s="148"/>
      <c r="V11" s="148"/>
    </row>
    <row r="12" spans="1:23" s="142" customFormat="1" ht="15" customHeight="1">
      <c r="A12" s="143"/>
      <c r="B12" s="149" t="s">
        <v>200</v>
      </c>
      <c r="C12" s="150"/>
      <c r="D12" s="150"/>
      <c r="E12" s="150"/>
      <c r="F12" s="150"/>
      <c r="G12" s="151"/>
      <c r="H12" s="150"/>
      <c r="I12" s="150"/>
      <c r="J12" s="150"/>
      <c r="K12" s="150"/>
      <c r="L12" s="150"/>
      <c r="M12" s="152"/>
    </row>
    <row r="13" spans="1:23" s="142" customFormat="1" ht="13.5" customHeight="1">
      <c r="A13" s="143"/>
      <c r="B13" s="149" t="s">
        <v>198</v>
      </c>
      <c r="C13" s="150"/>
      <c r="D13" s="150"/>
      <c r="E13" s="150"/>
      <c r="F13" s="150"/>
      <c r="G13" s="151"/>
      <c r="H13" s="150"/>
      <c r="I13" s="150"/>
      <c r="J13" s="150"/>
      <c r="K13" s="150"/>
      <c r="L13" s="150"/>
      <c r="M13" s="152"/>
      <c r="N13" s="150"/>
      <c r="O13" s="153"/>
      <c r="P13" s="153"/>
    </row>
    <row r="14" spans="1:23" s="142" customFormat="1" ht="13.5" customHeight="1">
      <c r="A14" s="143"/>
      <c r="B14" s="149" t="s">
        <v>280</v>
      </c>
      <c r="C14" s="150"/>
      <c r="D14" s="150"/>
      <c r="E14" s="150"/>
      <c r="F14" s="150"/>
      <c r="G14" s="151"/>
      <c r="H14" s="150"/>
      <c r="I14" s="150"/>
      <c r="J14" s="150"/>
      <c r="K14" s="150"/>
      <c r="L14" s="150"/>
      <c r="M14" s="152"/>
      <c r="N14" s="150"/>
    </row>
    <row r="15" spans="1:23" s="160" customFormat="1" ht="13.5" customHeight="1">
      <c r="A15" s="154"/>
      <c r="B15" s="155"/>
      <c r="C15" s="156"/>
      <c r="D15" s="156"/>
      <c r="E15" s="156"/>
      <c r="F15" s="156"/>
      <c r="G15" s="157"/>
      <c r="H15" s="156"/>
      <c r="I15" s="156"/>
      <c r="J15" s="156"/>
      <c r="K15" s="156"/>
      <c r="L15" s="156"/>
      <c r="M15" s="158"/>
      <c r="N15" s="159"/>
    </row>
    <row r="16" spans="1:23" ht="14.25" thickBot="1">
      <c r="I16" s="15"/>
    </row>
    <row r="17" spans="1:23" ht="30" customHeight="1">
      <c r="A17" s="20" t="s">
        <v>14</v>
      </c>
      <c r="B17" s="21" t="s">
        <v>15</v>
      </c>
      <c r="C17" s="22" t="s">
        <v>16</v>
      </c>
      <c r="D17" s="22" t="s">
        <v>17</v>
      </c>
      <c r="E17" s="23" t="s">
        <v>18</v>
      </c>
      <c r="F17" s="22" t="s">
        <v>19</v>
      </c>
      <c r="G17" s="36" t="s">
        <v>20</v>
      </c>
      <c r="H17" s="21" t="s">
        <v>21</v>
      </c>
      <c r="I17" s="22" t="s">
        <v>22</v>
      </c>
      <c r="J17" s="22" t="s">
        <v>178</v>
      </c>
      <c r="K17" s="22" t="s">
        <v>179</v>
      </c>
      <c r="L17" s="22"/>
      <c r="M17" s="67" t="s">
        <v>180</v>
      </c>
      <c r="N17" s="68" t="s">
        <v>241</v>
      </c>
      <c r="O17" s="69" t="s">
        <v>242</v>
      </c>
      <c r="P17" s="22" t="s">
        <v>23</v>
      </c>
      <c r="Q17" s="385" t="s">
        <v>24</v>
      </c>
      <c r="R17" s="383"/>
      <c r="S17" s="383"/>
      <c r="T17" s="386"/>
      <c r="U17" s="383" t="s">
        <v>279</v>
      </c>
      <c r="V17" s="383"/>
      <c r="W17" s="384"/>
    </row>
    <row r="18" spans="1:23" ht="27.75" customHeight="1">
      <c r="A18" s="24">
        <v>1</v>
      </c>
      <c r="B18" s="206"/>
      <c r="C18" s="25" t="s">
        <v>91</v>
      </c>
      <c r="D18" s="25" t="s">
        <v>26</v>
      </c>
      <c r="E18" s="25"/>
      <c r="F18" s="25"/>
      <c r="G18" s="32" t="s">
        <v>29</v>
      </c>
      <c r="H18" s="26" t="s">
        <v>27</v>
      </c>
      <c r="I18" s="27" t="s">
        <v>94</v>
      </c>
      <c r="J18" s="27" t="s">
        <v>28</v>
      </c>
      <c r="K18" s="27" t="s">
        <v>94</v>
      </c>
      <c r="L18" s="27" t="s">
        <v>28</v>
      </c>
      <c r="M18" s="27" t="s">
        <v>28</v>
      </c>
      <c r="N18" s="26" t="s">
        <v>243</v>
      </c>
      <c r="O18" s="25"/>
      <c r="P18" s="27" t="s">
        <v>94</v>
      </c>
      <c r="Q18" s="375"/>
      <c r="R18" s="376"/>
      <c r="S18" s="376"/>
      <c r="T18" s="377"/>
      <c r="U18" s="376"/>
      <c r="V18" s="376"/>
      <c r="W18" s="387"/>
    </row>
    <row r="19" spans="1:23" ht="27.75" customHeight="1">
      <c r="A19" s="24">
        <v>2</v>
      </c>
      <c r="B19" s="206"/>
      <c r="C19" s="25" t="s">
        <v>25</v>
      </c>
      <c r="D19" s="25" t="s">
        <v>26</v>
      </c>
      <c r="E19" s="25"/>
      <c r="F19" s="25"/>
      <c r="G19" s="32" t="s">
        <v>29</v>
      </c>
      <c r="H19" s="26" t="s">
        <v>27</v>
      </c>
      <c r="I19" s="27" t="s">
        <v>28</v>
      </c>
      <c r="J19" s="27" t="s">
        <v>28</v>
      </c>
      <c r="K19" s="27" t="s">
        <v>28</v>
      </c>
      <c r="L19" s="27" t="s">
        <v>28</v>
      </c>
      <c r="M19" s="27" t="s">
        <v>28</v>
      </c>
      <c r="N19" s="26" t="s">
        <v>243</v>
      </c>
      <c r="O19" s="25"/>
      <c r="P19" s="27" t="s">
        <v>28</v>
      </c>
      <c r="Q19" s="375"/>
      <c r="R19" s="376"/>
      <c r="S19" s="376"/>
      <c r="T19" s="377"/>
      <c r="U19" s="376"/>
      <c r="V19" s="376"/>
      <c r="W19" s="387"/>
    </row>
    <row r="20" spans="1:23" ht="27.75" customHeight="1">
      <c r="A20" s="24">
        <v>3</v>
      </c>
      <c r="B20" s="206"/>
      <c r="C20" s="25" t="s">
        <v>25</v>
      </c>
      <c r="D20" s="25" t="s">
        <v>26</v>
      </c>
      <c r="E20" s="25"/>
      <c r="F20" s="25"/>
      <c r="G20" s="32" t="s">
        <v>29</v>
      </c>
      <c r="H20" s="26" t="s">
        <v>27</v>
      </c>
      <c r="I20" s="27" t="s">
        <v>28</v>
      </c>
      <c r="J20" s="27" t="s">
        <v>28</v>
      </c>
      <c r="K20" s="27" t="s">
        <v>28</v>
      </c>
      <c r="L20" s="27" t="s">
        <v>28</v>
      </c>
      <c r="M20" s="27" t="s">
        <v>28</v>
      </c>
      <c r="N20" s="26" t="s">
        <v>243</v>
      </c>
      <c r="O20" s="25"/>
      <c r="P20" s="27" t="s">
        <v>28</v>
      </c>
      <c r="Q20" s="375"/>
      <c r="R20" s="376"/>
      <c r="S20" s="376"/>
      <c r="T20" s="377"/>
      <c r="U20" s="376"/>
      <c r="V20" s="376"/>
      <c r="W20" s="387"/>
    </row>
    <row r="21" spans="1:23" ht="27.75" customHeight="1">
      <c r="A21" s="24">
        <v>4</v>
      </c>
      <c r="B21" s="206"/>
      <c r="C21" s="25" t="s">
        <v>25</v>
      </c>
      <c r="D21" s="25" t="s">
        <v>26</v>
      </c>
      <c r="E21" s="25"/>
      <c r="F21" s="25"/>
      <c r="G21" s="32" t="s">
        <v>29</v>
      </c>
      <c r="H21" s="26" t="s">
        <v>27</v>
      </c>
      <c r="I21" s="27" t="s">
        <v>28</v>
      </c>
      <c r="J21" s="27" t="s">
        <v>28</v>
      </c>
      <c r="K21" s="27" t="s">
        <v>28</v>
      </c>
      <c r="L21" s="27" t="s">
        <v>28</v>
      </c>
      <c r="M21" s="27" t="s">
        <v>28</v>
      </c>
      <c r="N21" s="26" t="s">
        <v>243</v>
      </c>
      <c r="O21" s="25"/>
      <c r="P21" s="27" t="s">
        <v>28</v>
      </c>
      <c r="Q21" s="375"/>
      <c r="R21" s="376"/>
      <c r="S21" s="376"/>
      <c r="T21" s="377"/>
      <c r="U21" s="376"/>
      <c r="V21" s="376"/>
      <c r="W21" s="387"/>
    </row>
    <row r="22" spans="1:23" ht="27.75" customHeight="1">
      <c r="A22" s="24">
        <v>5</v>
      </c>
      <c r="B22" s="206"/>
      <c r="C22" s="25" t="s">
        <v>25</v>
      </c>
      <c r="D22" s="25" t="s">
        <v>26</v>
      </c>
      <c r="E22" s="25"/>
      <c r="F22" s="25"/>
      <c r="G22" s="32" t="s">
        <v>29</v>
      </c>
      <c r="H22" s="26" t="s">
        <v>27</v>
      </c>
      <c r="I22" s="27" t="s">
        <v>28</v>
      </c>
      <c r="J22" s="27" t="s">
        <v>28</v>
      </c>
      <c r="K22" s="27" t="s">
        <v>28</v>
      </c>
      <c r="L22" s="27" t="s">
        <v>28</v>
      </c>
      <c r="M22" s="27" t="s">
        <v>28</v>
      </c>
      <c r="N22" s="26" t="s">
        <v>243</v>
      </c>
      <c r="O22" s="25"/>
      <c r="P22" s="27" t="s">
        <v>28</v>
      </c>
      <c r="Q22" s="375"/>
      <c r="R22" s="376"/>
      <c r="S22" s="376"/>
      <c r="T22" s="377"/>
      <c r="U22" s="376"/>
      <c r="V22" s="376"/>
      <c r="W22" s="387"/>
    </row>
    <row r="23" spans="1:23" ht="27.75" customHeight="1">
      <c r="A23" s="24">
        <v>6</v>
      </c>
      <c r="B23" s="206"/>
      <c r="C23" s="25" t="s">
        <v>25</v>
      </c>
      <c r="D23" s="25" t="s">
        <v>26</v>
      </c>
      <c r="E23" s="25"/>
      <c r="F23" s="25"/>
      <c r="G23" s="32" t="s">
        <v>29</v>
      </c>
      <c r="H23" s="26" t="s">
        <v>27</v>
      </c>
      <c r="I23" s="27" t="s">
        <v>28</v>
      </c>
      <c r="J23" s="27" t="s">
        <v>28</v>
      </c>
      <c r="K23" s="27" t="s">
        <v>28</v>
      </c>
      <c r="L23" s="27" t="s">
        <v>28</v>
      </c>
      <c r="M23" s="27" t="s">
        <v>28</v>
      </c>
      <c r="N23" s="26" t="s">
        <v>243</v>
      </c>
      <c r="O23" s="25"/>
      <c r="P23" s="27" t="s">
        <v>28</v>
      </c>
      <c r="Q23" s="375"/>
      <c r="R23" s="376"/>
      <c r="S23" s="376"/>
      <c r="T23" s="377"/>
      <c r="U23" s="376"/>
      <c r="V23" s="376"/>
      <c r="W23" s="387"/>
    </row>
    <row r="24" spans="1:23" ht="27.75" customHeight="1">
      <c r="A24" s="24">
        <v>7</v>
      </c>
      <c r="B24" s="206"/>
      <c r="C24" s="25" t="s">
        <v>25</v>
      </c>
      <c r="D24" s="25" t="s">
        <v>26</v>
      </c>
      <c r="E24" s="25"/>
      <c r="F24" s="25"/>
      <c r="G24" s="32" t="s">
        <v>29</v>
      </c>
      <c r="H24" s="26" t="s">
        <v>27</v>
      </c>
      <c r="I24" s="27" t="s">
        <v>28</v>
      </c>
      <c r="J24" s="27" t="s">
        <v>28</v>
      </c>
      <c r="K24" s="27" t="s">
        <v>28</v>
      </c>
      <c r="L24" s="27" t="s">
        <v>28</v>
      </c>
      <c r="M24" s="27" t="s">
        <v>28</v>
      </c>
      <c r="N24" s="26" t="s">
        <v>243</v>
      </c>
      <c r="O24" s="25"/>
      <c r="P24" s="27" t="s">
        <v>28</v>
      </c>
      <c r="Q24" s="375"/>
      <c r="R24" s="376"/>
      <c r="S24" s="376"/>
      <c r="T24" s="377"/>
      <c r="U24" s="376"/>
      <c r="V24" s="376"/>
      <c r="W24" s="387"/>
    </row>
    <row r="25" spans="1:23" ht="27.75" customHeight="1">
      <c r="A25" s="24">
        <v>8</v>
      </c>
      <c r="B25" s="206"/>
      <c r="C25" s="25" t="s">
        <v>25</v>
      </c>
      <c r="D25" s="25" t="s">
        <v>26</v>
      </c>
      <c r="E25" s="25"/>
      <c r="F25" s="25"/>
      <c r="G25" s="32" t="s">
        <v>29</v>
      </c>
      <c r="H25" s="26" t="s">
        <v>27</v>
      </c>
      <c r="I25" s="27" t="s">
        <v>28</v>
      </c>
      <c r="J25" s="27" t="s">
        <v>28</v>
      </c>
      <c r="K25" s="27" t="s">
        <v>28</v>
      </c>
      <c r="L25" s="27" t="s">
        <v>28</v>
      </c>
      <c r="M25" s="27" t="s">
        <v>28</v>
      </c>
      <c r="N25" s="26" t="s">
        <v>243</v>
      </c>
      <c r="O25" s="25"/>
      <c r="P25" s="27" t="s">
        <v>28</v>
      </c>
      <c r="Q25" s="375"/>
      <c r="R25" s="376"/>
      <c r="S25" s="376"/>
      <c r="T25" s="377"/>
      <c r="U25" s="376"/>
      <c r="V25" s="376"/>
      <c r="W25" s="387"/>
    </row>
    <row r="26" spans="1:23" ht="27.75" customHeight="1">
      <c r="A26" s="24">
        <v>9</v>
      </c>
      <c r="B26" s="206"/>
      <c r="C26" s="25" t="s">
        <v>25</v>
      </c>
      <c r="D26" s="25" t="s">
        <v>26</v>
      </c>
      <c r="E26" s="25"/>
      <c r="F26" s="25"/>
      <c r="G26" s="32" t="s">
        <v>29</v>
      </c>
      <c r="H26" s="26" t="s">
        <v>27</v>
      </c>
      <c r="I26" s="27" t="s">
        <v>28</v>
      </c>
      <c r="J26" s="27" t="s">
        <v>28</v>
      </c>
      <c r="K26" s="27" t="s">
        <v>28</v>
      </c>
      <c r="L26" s="27" t="s">
        <v>28</v>
      </c>
      <c r="M26" s="27" t="s">
        <v>28</v>
      </c>
      <c r="N26" s="26" t="s">
        <v>243</v>
      </c>
      <c r="O26" s="25"/>
      <c r="P26" s="27" t="s">
        <v>28</v>
      </c>
      <c r="Q26" s="375"/>
      <c r="R26" s="376"/>
      <c r="S26" s="376"/>
      <c r="T26" s="377"/>
      <c r="U26" s="376"/>
      <c r="V26" s="376"/>
      <c r="W26" s="387"/>
    </row>
    <row r="27" spans="1:23" ht="27.75" customHeight="1">
      <c r="A27" s="24">
        <v>10</v>
      </c>
      <c r="B27" s="206"/>
      <c r="C27" s="25" t="s">
        <v>25</v>
      </c>
      <c r="D27" s="25" t="s">
        <v>26</v>
      </c>
      <c r="E27" s="25"/>
      <c r="F27" s="25"/>
      <c r="G27" s="32" t="s">
        <v>29</v>
      </c>
      <c r="H27" s="26" t="s">
        <v>27</v>
      </c>
      <c r="I27" s="27" t="s">
        <v>28</v>
      </c>
      <c r="J27" s="27" t="s">
        <v>28</v>
      </c>
      <c r="K27" s="27" t="s">
        <v>28</v>
      </c>
      <c r="L27" s="27" t="s">
        <v>28</v>
      </c>
      <c r="M27" s="27" t="s">
        <v>28</v>
      </c>
      <c r="N27" s="26" t="s">
        <v>243</v>
      </c>
      <c r="O27" s="25"/>
      <c r="P27" s="27" t="s">
        <v>28</v>
      </c>
      <c r="Q27" s="375"/>
      <c r="R27" s="376"/>
      <c r="S27" s="376"/>
      <c r="T27" s="377"/>
      <c r="U27" s="376"/>
      <c r="V27" s="376"/>
      <c r="W27" s="387"/>
    </row>
    <row r="28" spans="1:23" ht="27.75" customHeight="1">
      <c r="A28" s="24">
        <v>11</v>
      </c>
      <c r="B28" s="206"/>
      <c r="C28" s="25" t="s">
        <v>25</v>
      </c>
      <c r="D28" s="25" t="s">
        <v>26</v>
      </c>
      <c r="E28" s="25"/>
      <c r="F28" s="25"/>
      <c r="G28" s="32" t="s">
        <v>29</v>
      </c>
      <c r="H28" s="26" t="s">
        <v>27</v>
      </c>
      <c r="I28" s="27" t="s">
        <v>28</v>
      </c>
      <c r="J28" s="27" t="s">
        <v>28</v>
      </c>
      <c r="K28" s="27" t="s">
        <v>28</v>
      </c>
      <c r="L28" s="27" t="s">
        <v>28</v>
      </c>
      <c r="M28" s="27" t="s">
        <v>28</v>
      </c>
      <c r="N28" s="26" t="s">
        <v>243</v>
      </c>
      <c r="O28" s="25"/>
      <c r="P28" s="27" t="s">
        <v>28</v>
      </c>
      <c r="Q28" s="375"/>
      <c r="R28" s="376"/>
      <c r="S28" s="376"/>
      <c r="T28" s="377"/>
      <c r="U28" s="376"/>
      <c r="V28" s="376"/>
      <c r="W28" s="387"/>
    </row>
    <row r="29" spans="1:23" ht="27.75" customHeight="1">
      <c r="A29" s="24">
        <v>12</v>
      </c>
      <c r="B29" s="206"/>
      <c r="C29" s="25" t="s">
        <v>25</v>
      </c>
      <c r="D29" s="25" t="s">
        <v>26</v>
      </c>
      <c r="E29" s="25"/>
      <c r="F29" s="25"/>
      <c r="G29" s="32" t="s">
        <v>29</v>
      </c>
      <c r="H29" s="26" t="s">
        <v>27</v>
      </c>
      <c r="I29" s="27" t="s">
        <v>28</v>
      </c>
      <c r="J29" s="27" t="s">
        <v>28</v>
      </c>
      <c r="K29" s="27" t="s">
        <v>28</v>
      </c>
      <c r="L29" s="27" t="s">
        <v>28</v>
      </c>
      <c r="M29" s="27" t="s">
        <v>28</v>
      </c>
      <c r="N29" s="26" t="s">
        <v>243</v>
      </c>
      <c r="O29" s="25"/>
      <c r="P29" s="27" t="s">
        <v>28</v>
      </c>
      <c r="Q29" s="375"/>
      <c r="R29" s="376"/>
      <c r="S29" s="376"/>
      <c r="T29" s="377"/>
      <c r="U29" s="376"/>
      <c r="V29" s="376"/>
      <c r="W29" s="387"/>
    </row>
    <row r="30" spans="1:23" ht="27.75" customHeight="1">
      <c r="A30" s="24">
        <v>13</v>
      </c>
      <c r="B30" s="206"/>
      <c r="C30" s="25" t="s">
        <v>25</v>
      </c>
      <c r="D30" s="25" t="s">
        <v>26</v>
      </c>
      <c r="E30" s="25"/>
      <c r="F30" s="25"/>
      <c r="G30" s="32" t="s">
        <v>29</v>
      </c>
      <c r="H30" s="26" t="s">
        <v>27</v>
      </c>
      <c r="I30" s="27" t="s">
        <v>28</v>
      </c>
      <c r="J30" s="27" t="s">
        <v>28</v>
      </c>
      <c r="K30" s="27" t="s">
        <v>28</v>
      </c>
      <c r="L30" s="27" t="s">
        <v>28</v>
      </c>
      <c r="M30" s="27" t="s">
        <v>28</v>
      </c>
      <c r="N30" s="26" t="s">
        <v>243</v>
      </c>
      <c r="O30" s="25"/>
      <c r="P30" s="27" t="s">
        <v>28</v>
      </c>
      <c r="Q30" s="375"/>
      <c r="R30" s="376"/>
      <c r="S30" s="376"/>
      <c r="T30" s="377"/>
      <c r="U30" s="376"/>
      <c r="V30" s="376"/>
      <c r="W30" s="387"/>
    </row>
    <row r="31" spans="1:23" ht="27.75" customHeight="1">
      <c r="A31" s="24">
        <v>14</v>
      </c>
      <c r="B31" s="206"/>
      <c r="C31" s="25" t="s">
        <v>25</v>
      </c>
      <c r="D31" s="25" t="s">
        <v>26</v>
      </c>
      <c r="E31" s="25"/>
      <c r="F31" s="25"/>
      <c r="G31" s="32" t="s">
        <v>29</v>
      </c>
      <c r="H31" s="26" t="s">
        <v>27</v>
      </c>
      <c r="I31" s="27" t="s">
        <v>28</v>
      </c>
      <c r="J31" s="27" t="s">
        <v>28</v>
      </c>
      <c r="K31" s="27" t="s">
        <v>28</v>
      </c>
      <c r="L31" s="27" t="s">
        <v>28</v>
      </c>
      <c r="M31" s="27" t="s">
        <v>28</v>
      </c>
      <c r="N31" s="26" t="s">
        <v>243</v>
      </c>
      <c r="O31" s="25"/>
      <c r="P31" s="27" t="s">
        <v>28</v>
      </c>
      <c r="Q31" s="375"/>
      <c r="R31" s="376"/>
      <c r="S31" s="376"/>
      <c r="T31" s="377"/>
      <c r="U31" s="376"/>
      <c r="V31" s="376"/>
      <c r="W31" s="387"/>
    </row>
    <row r="32" spans="1:23" ht="27.75" customHeight="1">
      <c r="A32" s="24">
        <v>15</v>
      </c>
      <c r="B32" s="206"/>
      <c r="C32" s="25" t="s">
        <v>25</v>
      </c>
      <c r="D32" s="25" t="s">
        <v>26</v>
      </c>
      <c r="E32" s="25"/>
      <c r="F32" s="25"/>
      <c r="G32" s="32" t="s">
        <v>29</v>
      </c>
      <c r="H32" s="26" t="s">
        <v>27</v>
      </c>
      <c r="I32" s="27" t="s">
        <v>28</v>
      </c>
      <c r="J32" s="27" t="s">
        <v>28</v>
      </c>
      <c r="K32" s="27" t="s">
        <v>28</v>
      </c>
      <c r="L32" s="27" t="s">
        <v>28</v>
      </c>
      <c r="M32" s="27" t="s">
        <v>28</v>
      </c>
      <c r="N32" s="26" t="s">
        <v>243</v>
      </c>
      <c r="O32" s="25"/>
      <c r="P32" s="27" t="s">
        <v>28</v>
      </c>
      <c r="Q32" s="375"/>
      <c r="R32" s="376"/>
      <c r="S32" s="376"/>
      <c r="T32" s="377"/>
      <c r="U32" s="376"/>
      <c r="V32" s="376"/>
      <c r="W32" s="387"/>
    </row>
    <row r="33" spans="1:23" ht="27.75" customHeight="1">
      <c r="A33" s="24">
        <v>16</v>
      </c>
      <c r="B33" s="206"/>
      <c r="C33" s="25" t="s">
        <v>25</v>
      </c>
      <c r="D33" s="25" t="s">
        <v>26</v>
      </c>
      <c r="E33" s="25"/>
      <c r="F33" s="25"/>
      <c r="G33" s="32" t="s">
        <v>29</v>
      </c>
      <c r="H33" s="26" t="s">
        <v>27</v>
      </c>
      <c r="I33" s="27" t="s">
        <v>28</v>
      </c>
      <c r="J33" s="27" t="s">
        <v>28</v>
      </c>
      <c r="K33" s="27" t="s">
        <v>28</v>
      </c>
      <c r="L33" s="27" t="s">
        <v>28</v>
      </c>
      <c r="M33" s="27" t="s">
        <v>28</v>
      </c>
      <c r="N33" s="26" t="s">
        <v>243</v>
      </c>
      <c r="O33" s="25"/>
      <c r="P33" s="27" t="s">
        <v>28</v>
      </c>
      <c r="Q33" s="375"/>
      <c r="R33" s="376"/>
      <c r="S33" s="376"/>
      <c r="T33" s="377"/>
      <c r="U33" s="376"/>
      <c r="V33" s="376"/>
      <c r="W33" s="387"/>
    </row>
    <row r="34" spans="1:23" ht="27.75" customHeight="1">
      <c r="A34" s="24">
        <v>17</v>
      </c>
      <c r="B34" s="206"/>
      <c r="C34" s="25" t="s">
        <v>25</v>
      </c>
      <c r="D34" s="25" t="s">
        <v>26</v>
      </c>
      <c r="E34" s="25"/>
      <c r="F34" s="25"/>
      <c r="G34" s="32" t="s">
        <v>29</v>
      </c>
      <c r="H34" s="26" t="s">
        <v>27</v>
      </c>
      <c r="I34" s="27" t="s">
        <v>28</v>
      </c>
      <c r="J34" s="27" t="s">
        <v>28</v>
      </c>
      <c r="K34" s="27" t="s">
        <v>28</v>
      </c>
      <c r="L34" s="27" t="s">
        <v>28</v>
      </c>
      <c r="M34" s="27" t="s">
        <v>28</v>
      </c>
      <c r="N34" s="26" t="s">
        <v>243</v>
      </c>
      <c r="O34" s="25"/>
      <c r="P34" s="27" t="s">
        <v>28</v>
      </c>
      <c r="Q34" s="375"/>
      <c r="R34" s="376"/>
      <c r="S34" s="376"/>
      <c r="T34" s="377"/>
      <c r="U34" s="376"/>
      <c r="V34" s="376"/>
      <c r="W34" s="387"/>
    </row>
    <row r="35" spans="1:23" ht="27.75" customHeight="1">
      <c r="A35" s="24">
        <v>18</v>
      </c>
      <c r="B35" s="206"/>
      <c r="C35" s="25" t="s">
        <v>25</v>
      </c>
      <c r="D35" s="25" t="s">
        <v>26</v>
      </c>
      <c r="E35" s="25"/>
      <c r="F35" s="25"/>
      <c r="G35" s="32" t="s">
        <v>29</v>
      </c>
      <c r="H35" s="26" t="s">
        <v>27</v>
      </c>
      <c r="I35" s="27" t="s">
        <v>28</v>
      </c>
      <c r="J35" s="27" t="s">
        <v>28</v>
      </c>
      <c r="K35" s="27" t="s">
        <v>28</v>
      </c>
      <c r="L35" s="27" t="s">
        <v>28</v>
      </c>
      <c r="M35" s="27" t="s">
        <v>28</v>
      </c>
      <c r="N35" s="26" t="s">
        <v>243</v>
      </c>
      <c r="O35" s="25"/>
      <c r="P35" s="27" t="s">
        <v>28</v>
      </c>
      <c r="Q35" s="375"/>
      <c r="R35" s="376"/>
      <c r="S35" s="376"/>
      <c r="T35" s="377"/>
      <c r="U35" s="376"/>
      <c r="V35" s="376"/>
      <c r="W35" s="387"/>
    </row>
    <row r="36" spans="1:23" ht="27.75" customHeight="1">
      <c r="A36" s="24">
        <v>19</v>
      </c>
      <c r="B36" s="206"/>
      <c r="C36" s="25" t="s">
        <v>25</v>
      </c>
      <c r="D36" s="25" t="s">
        <v>26</v>
      </c>
      <c r="E36" s="25"/>
      <c r="F36" s="25"/>
      <c r="G36" s="32" t="s">
        <v>29</v>
      </c>
      <c r="H36" s="26" t="s">
        <v>27</v>
      </c>
      <c r="I36" s="27" t="s">
        <v>28</v>
      </c>
      <c r="J36" s="27" t="s">
        <v>28</v>
      </c>
      <c r="K36" s="27" t="s">
        <v>28</v>
      </c>
      <c r="L36" s="27" t="s">
        <v>28</v>
      </c>
      <c r="M36" s="27" t="s">
        <v>28</v>
      </c>
      <c r="N36" s="26" t="s">
        <v>243</v>
      </c>
      <c r="O36" s="25"/>
      <c r="P36" s="27" t="s">
        <v>28</v>
      </c>
      <c r="Q36" s="375"/>
      <c r="R36" s="376"/>
      <c r="S36" s="376"/>
      <c r="T36" s="377"/>
      <c r="U36" s="376"/>
      <c r="V36" s="376"/>
      <c r="W36" s="387"/>
    </row>
    <row r="37" spans="1:23" ht="27.75" customHeight="1">
      <c r="A37" s="24">
        <v>20</v>
      </c>
      <c r="B37" s="206"/>
      <c r="C37" s="25" t="s">
        <v>25</v>
      </c>
      <c r="D37" s="25" t="s">
        <v>26</v>
      </c>
      <c r="E37" s="25"/>
      <c r="F37" s="25"/>
      <c r="G37" s="32" t="s">
        <v>29</v>
      </c>
      <c r="H37" s="26" t="s">
        <v>27</v>
      </c>
      <c r="I37" s="27" t="s">
        <v>28</v>
      </c>
      <c r="J37" s="27" t="s">
        <v>28</v>
      </c>
      <c r="K37" s="27" t="s">
        <v>28</v>
      </c>
      <c r="L37" s="27" t="s">
        <v>28</v>
      </c>
      <c r="M37" s="27" t="s">
        <v>28</v>
      </c>
      <c r="N37" s="26" t="s">
        <v>243</v>
      </c>
      <c r="O37" s="25"/>
      <c r="P37" s="27" t="s">
        <v>28</v>
      </c>
      <c r="Q37" s="375"/>
      <c r="R37" s="376"/>
      <c r="S37" s="376"/>
      <c r="T37" s="377"/>
      <c r="U37" s="376"/>
      <c r="V37" s="376"/>
      <c r="W37" s="387"/>
    </row>
    <row r="38" spans="1:23" ht="27.75" customHeight="1">
      <c r="A38" s="24">
        <v>21</v>
      </c>
      <c r="B38" s="206"/>
      <c r="C38" s="25" t="s">
        <v>25</v>
      </c>
      <c r="D38" s="25" t="s">
        <v>26</v>
      </c>
      <c r="E38" s="25"/>
      <c r="F38" s="25"/>
      <c r="G38" s="32" t="s">
        <v>29</v>
      </c>
      <c r="H38" s="26" t="s">
        <v>27</v>
      </c>
      <c r="I38" s="27" t="s">
        <v>28</v>
      </c>
      <c r="J38" s="27" t="s">
        <v>28</v>
      </c>
      <c r="K38" s="27" t="s">
        <v>28</v>
      </c>
      <c r="L38" s="27" t="s">
        <v>28</v>
      </c>
      <c r="M38" s="27" t="s">
        <v>28</v>
      </c>
      <c r="N38" s="26" t="s">
        <v>243</v>
      </c>
      <c r="O38" s="25"/>
      <c r="P38" s="27" t="s">
        <v>28</v>
      </c>
      <c r="Q38" s="375"/>
      <c r="R38" s="376"/>
      <c r="S38" s="376"/>
      <c r="T38" s="377"/>
      <c r="U38" s="376"/>
      <c r="V38" s="376"/>
      <c r="W38" s="387"/>
    </row>
    <row r="39" spans="1:23" ht="27.75" customHeight="1">
      <c r="A39" s="24">
        <v>22</v>
      </c>
      <c r="B39" s="206"/>
      <c r="C39" s="25" t="s">
        <v>25</v>
      </c>
      <c r="D39" s="25" t="s">
        <v>26</v>
      </c>
      <c r="E39" s="25"/>
      <c r="F39" s="25"/>
      <c r="G39" s="32" t="s">
        <v>29</v>
      </c>
      <c r="H39" s="26" t="s">
        <v>27</v>
      </c>
      <c r="I39" s="27" t="s">
        <v>28</v>
      </c>
      <c r="J39" s="27" t="s">
        <v>28</v>
      </c>
      <c r="K39" s="27" t="s">
        <v>28</v>
      </c>
      <c r="L39" s="27" t="s">
        <v>28</v>
      </c>
      <c r="M39" s="27" t="s">
        <v>28</v>
      </c>
      <c r="N39" s="26" t="s">
        <v>243</v>
      </c>
      <c r="O39" s="25"/>
      <c r="P39" s="27" t="s">
        <v>28</v>
      </c>
      <c r="Q39" s="375"/>
      <c r="R39" s="376"/>
      <c r="S39" s="376"/>
      <c r="T39" s="377"/>
      <c r="U39" s="376"/>
      <c r="V39" s="376"/>
      <c r="W39" s="387"/>
    </row>
    <row r="40" spans="1:23" ht="27.75" customHeight="1">
      <c r="A40" s="24">
        <v>23</v>
      </c>
      <c r="B40" s="206"/>
      <c r="C40" s="25" t="s">
        <v>25</v>
      </c>
      <c r="D40" s="25" t="s">
        <v>26</v>
      </c>
      <c r="E40" s="25"/>
      <c r="F40" s="25"/>
      <c r="G40" s="32" t="s">
        <v>29</v>
      </c>
      <c r="H40" s="26" t="s">
        <v>27</v>
      </c>
      <c r="I40" s="27" t="s">
        <v>28</v>
      </c>
      <c r="J40" s="27" t="s">
        <v>28</v>
      </c>
      <c r="K40" s="27" t="s">
        <v>28</v>
      </c>
      <c r="L40" s="27" t="s">
        <v>28</v>
      </c>
      <c r="M40" s="27" t="s">
        <v>28</v>
      </c>
      <c r="N40" s="26" t="s">
        <v>243</v>
      </c>
      <c r="O40" s="25"/>
      <c r="P40" s="27" t="s">
        <v>28</v>
      </c>
      <c r="Q40" s="375"/>
      <c r="R40" s="376"/>
      <c r="S40" s="376"/>
      <c r="T40" s="377"/>
      <c r="U40" s="376"/>
      <c r="V40" s="376"/>
      <c r="W40" s="387"/>
    </row>
    <row r="41" spans="1:23" ht="27.75" customHeight="1">
      <c r="A41" s="24">
        <v>24</v>
      </c>
      <c r="B41" s="206"/>
      <c r="C41" s="25" t="s">
        <v>25</v>
      </c>
      <c r="D41" s="25" t="s">
        <v>26</v>
      </c>
      <c r="E41" s="25"/>
      <c r="F41" s="25"/>
      <c r="G41" s="32" t="s">
        <v>29</v>
      </c>
      <c r="H41" s="26" t="s">
        <v>27</v>
      </c>
      <c r="I41" s="27" t="s">
        <v>28</v>
      </c>
      <c r="J41" s="27" t="s">
        <v>28</v>
      </c>
      <c r="K41" s="27" t="s">
        <v>28</v>
      </c>
      <c r="L41" s="27" t="s">
        <v>28</v>
      </c>
      <c r="M41" s="27" t="s">
        <v>28</v>
      </c>
      <c r="N41" s="26" t="s">
        <v>243</v>
      </c>
      <c r="O41" s="25"/>
      <c r="P41" s="27" t="s">
        <v>28</v>
      </c>
      <c r="Q41" s="375"/>
      <c r="R41" s="376"/>
      <c r="S41" s="376"/>
      <c r="T41" s="377"/>
      <c r="U41" s="376"/>
      <c r="V41" s="376"/>
      <c r="W41" s="387"/>
    </row>
    <row r="42" spans="1:23" ht="27.75" customHeight="1">
      <c r="A42" s="24">
        <v>25</v>
      </c>
      <c r="B42" s="206"/>
      <c r="C42" s="25" t="s">
        <v>25</v>
      </c>
      <c r="D42" s="25" t="s">
        <v>26</v>
      </c>
      <c r="E42" s="25"/>
      <c r="F42" s="25"/>
      <c r="G42" s="32" t="s">
        <v>29</v>
      </c>
      <c r="H42" s="26" t="s">
        <v>27</v>
      </c>
      <c r="I42" s="27" t="s">
        <v>28</v>
      </c>
      <c r="J42" s="27" t="s">
        <v>28</v>
      </c>
      <c r="K42" s="27" t="s">
        <v>28</v>
      </c>
      <c r="L42" s="27" t="s">
        <v>28</v>
      </c>
      <c r="M42" s="27" t="s">
        <v>28</v>
      </c>
      <c r="N42" s="26" t="s">
        <v>243</v>
      </c>
      <c r="O42" s="25"/>
      <c r="P42" s="27" t="s">
        <v>28</v>
      </c>
      <c r="Q42" s="375"/>
      <c r="R42" s="376"/>
      <c r="S42" s="376"/>
      <c r="T42" s="377"/>
      <c r="U42" s="376"/>
      <c r="V42" s="376"/>
      <c r="W42" s="387"/>
    </row>
    <row r="43" spans="1:23" ht="27.75" customHeight="1">
      <c r="A43" s="24">
        <v>26</v>
      </c>
      <c r="B43" s="206"/>
      <c r="C43" s="25" t="s">
        <v>25</v>
      </c>
      <c r="D43" s="25" t="s">
        <v>26</v>
      </c>
      <c r="E43" s="25"/>
      <c r="F43" s="25"/>
      <c r="G43" s="32" t="s">
        <v>29</v>
      </c>
      <c r="H43" s="26" t="s">
        <v>27</v>
      </c>
      <c r="I43" s="27" t="s">
        <v>28</v>
      </c>
      <c r="J43" s="27" t="s">
        <v>28</v>
      </c>
      <c r="K43" s="27" t="s">
        <v>28</v>
      </c>
      <c r="L43" s="27" t="s">
        <v>28</v>
      </c>
      <c r="M43" s="27" t="s">
        <v>28</v>
      </c>
      <c r="N43" s="26" t="s">
        <v>243</v>
      </c>
      <c r="O43" s="25"/>
      <c r="P43" s="27" t="s">
        <v>28</v>
      </c>
      <c r="Q43" s="375"/>
      <c r="R43" s="376"/>
      <c r="S43" s="376"/>
      <c r="T43" s="377"/>
      <c r="U43" s="376"/>
      <c r="V43" s="376"/>
      <c r="W43" s="387"/>
    </row>
    <row r="44" spans="1:23" ht="27.75" customHeight="1">
      <c r="A44" s="24">
        <v>27</v>
      </c>
      <c r="B44" s="206"/>
      <c r="C44" s="25" t="s">
        <v>25</v>
      </c>
      <c r="D44" s="25" t="s">
        <v>26</v>
      </c>
      <c r="E44" s="25"/>
      <c r="F44" s="25"/>
      <c r="G44" s="32" t="s">
        <v>29</v>
      </c>
      <c r="H44" s="26" t="s">
        <v>27</v>
      </c>
      <c r="I44" s="27" t="s">
        <v>28</v>
      </c>
      <c r="J44" s="27" t="s">
        <v>28</v>
      </c>
      <c r="K44" s="27" t="s">
        <v>28</v>
      </c>
      <c r="L44" s="27" t="s">
        <v>28</v>
      </c>
      <c r="M44" s="27" t="s">
        <v>28</v>
      </c>
      <c r="N44" s="26" t="s">
        <v>243</v>
      </c>
      <c r="O44" s="25"/>
      <c r="P44" s="27" t="s">
        <v>28</v>
      </c>
      <c r="Q44" s="375"/>
      <c r="R44" s="376"/>
      <c r="S44" s="376"/>
      <c r="T44" s="377"/>
      <c r="U44" s="376"/>
      <c r="V44" s="376"/>
      <c r="W44" s="387"/>
    </row>
    <row r="45" spans="1:23" ht="27.75" customHeight="1">
      <c r="A45" s="24">
        <v>28</v>
      </c>
      <c r="B45" s="206"/>
      <c r="C45" s="25" t="s">
        <v>25</v>
      </c>
      <c r="D45" s="25" t="s">
        <v>26</v>
      </c>
      <c r="E45" s="25"/>
      <c r="F45" s="25"/>
      <c r="G45" s="32" t="s">
        <v>29</v>
      </c>
      <c r="H45" s="26" t="s">
        <v>27</v>
      </c>
      <c r="I45" s="27" t="s">
        <v>28</v>
      </c>
      <c r="J45" s="27" t="s">
        <v>28</v>
      </c>
      <c r="K45" s="27" t="s">
        <v>28</v>
      </c>
      <c r="L45" s="27" t="s">
        <v>28</v>
      </c>
      <c r="M45" s="27" t="s">
        <v>28</v>
      </c>
      <c r="N45" s="26" t="s">
        <v>243</v>
      </c>
      <c r="O45" s="25"/>
      <c r="P45" s="27" t="s">
        <v>28</v>
      </c>
      <c r="Q45" s="375"/>
      <c r="R45" s="376"/>
      <c r="S45" s="376"/>
      <c r="T45" s="377"/>
      <c r="U45" s="376"/>
      <c r="V45" s="376"/>
      <c r="W45" s="387"/>
    </row>
    <row r="46" spans="1:23" ht="27.75" customHeight="1">
      <c r="A46" s="24">
        <v>29</v>
      </c>
      <c r="B46" s="206"/>
      <c r="C46" s="25" t="s">
        <v>25</v>
      </c>
      <c r="D46" s="25" t="s">
        <v>26</v>
      </c>
      <c r="E46" s="25"/>
      <c r="F46" s="25"/>
      <c r="G46" s="32" t="s">
        <v>29</v>
      </c>
      <c r="H46" s="26" t="s">
        <v>27</v>
      </c>
      <c r="I46" s="27" t="s">
        <v>28</v>
      </c>
      <c r="J46" s="27" t="s">
        <v>28</v>
      </c>
      <c r="K46" s="27" t="s">
        <v>28</v>
      </c>
      <c r="L46" s="27" t="s">
        <v>28</v>
      </c>
      <c r="M46" s="27" t="s">
        <v>28</v>
      </c>
      <c r="N46" s="26" t="s">
        <v>243</v>
      </c>
      <c r="O46" s="25"/>
      <c r="P46" s="27" t="s">
        <v>28</v>
      </c>
      <c r="Q46" s="375"/>
      <c r="R46" s="376"/>
      <c r="S46" s="376"/>
      <c r="T46" s="377"/>
      <c r="U46" s="376"/>
      <c r="V46" s="376"/>
      <c r="W46" s="387"/>
    </row>
    <row r="47" spans="1:23" ht="27.75" customHeight="1">
      <c r="A47" s="24">
        <v>30</v>
      </c>
      <c r="B47" s="206"/>
      <c r="C47" s="25" t="s">
        <v>25</v>
      </c>
      <c r="D47" s="25" t="s">
        <v>26</v>
      </c>
      <c r="E47" s="25"/>
      <c r="F47" s="25"/>
      <c r="G47" s="32" t="s">
        <v>29</v>
      </c>
      <c r="H47" s="26" t="s">
        <v>27</v>
      </c>
      <c r="I47" s="27" t="s">
        <v>28</v>
      </c>
      <c r="J47" s="27" t="s">
        <v>28</v>
      </c>
      <c r="K47" s="27" t="s">
        <v>28</v>
      </c>
      <c r="L47" s="27" t="s">
        <v>28</v>
      </c>
      <c r="M47" s="27" t="s">
        <v>28</v>
      </c>
      <c r="N47" s="26" t="s">
        <v>243</v>
      </c>
      <c r="O47" s="25"/>
      <c r="P47" s="27" t="s">
        <v>28</v>
      </c>
      <c r="Q47" s="375"/>
      <c r="R47" s="376"/>
      <c r="S47" s="376"/>
      <c r="T47" s="377"/>
      <c r="U47" s="376"/>
      <c r="V47" s="376"/>
      <c r="W47" s="387"/>
    </row>
    <row r="48" spans="1:23" ht="27.75" customHeight="1">
      <c r="A48" s="24">
        <v>31</v>
      </c>
      <c r="B48" s="206"/>
      <c r="C48" s="25" t="s">
        <v>25</v>
      </c>
      <c r="D48" s="25" t="s">
        <v>26</v>
      </c>
      <c r="E48" s="25"/>
      <c r="F48" s="25"/>
      <c r="G48" s="32" t="s">
        <v>29</v>
      </c>
      <c r="H48" s="26" t="s">
        <v>27</v>
      </c>
      <c r="I48" s="27" t="s">
        <v>28</v>
      </c>
      <c r="J48" s="27" t="s">
        <v>28</v>
      </c>
      <c r="K48" s="27" t="s">
        <v>28</v>
      </c>
      <c r="L48" s="27" t="s">
        <v>28</v>
      </c>
      <c r="M48" s="27" t="s">
        <v>28</v>
      </c>
      <c r="N48" s="26" t="s">
        <v>243</v>
      </c>
      <c r="O48" s="25"/>
      <c r="P48" s="27" t="s">
        <v>28</v>
      </c>
      <c r="Q48" s="375"/>
      <c r="R48" s="376"/>
      <c r="S48" s="376"/>
      <c r="T48" s="377"/>
      <c r="U48" s="376"/>
      <c r="V48" s="376"/>
      <c r="W48" s="387"/>
    </row>
    <row r="49" spans="1:23" ht="27.75" customHeight="1">
      <c r="A49" s="24">
        <v>32</v>
      </c>
      <c r="B49" s="206"/>
      <c r="C49" s="25" t="s">
        <v>25</v>
      </c>
      <c r="D49" s="25" t="s">
        <v>26</v>
      </c>
      <c r="E49" s="25"/>
      <c r="F49" s="25"/>
      <c r="G49" s="32" t="s">
        <v>29</v>
      </c>
      <c r="H49" s="26" t="s">
        <v>27</v>
      </c>
      <c r="I49" s="27" t="s">
        <v>28</v>
      </c>
      <c r="J49" s="27" t="s">
        <v>28</v>
      </c>
      <c r="K49" s="27" t="s">
        <v>28</v>
      </c>
      <c r="L49" s="27" t="s">
        <v>28</v>
      </c>
      <c r="M49" s="27" t="s">
        <v>28</v>
      </c>
      <c r="N49" s="26" t="s">
        <v>243</v>
      </c>
      <c r="O49" s="25"/>
      <c r="P49" s="27" t="s">
        <v>28</v>
      </c>
      <c r="Q49" s="375"/>
      <c r="R49" s="376"/>
      <c r="S49" s="376"/>
      <c r="T49" s="377"/>
      <c r="U49" s="376"/>
      <c r="V49" s="376"/>
      <c r="W49" s="387"/>
    </row>
    <row r="50" spans="1:23" ht="27.75" customHeight="1">
      <c r="A50" s="24">
        <v>33</v>
      </c>
      <c r="B50" s="206"/>
      <c r="C50" s="25" t="s">
        <v>25</v>
      </c>
      <c r="D50" s="25" t="s">
        <v>26</v>
      </c>
      <c r="E50" s="25"/>
      <c r="F50" s="25"/>
      <c r="G50" s="32" t="s">
        <v>29</v>
      </c>
      <c r="H50" s="26" t="s">
        <v>27</v>
      </c>
      <c r="I50" s="27" t="s">
        <v>28</v>
      </c>
      <c r="J50" s="27" t="s">
        <v>28</v>
      </c>
      <c r="K50" s="27" t="s">
        <v>28</v>
      </c>
      <c r="L50" s="27" t="s">
        <v>28</v>
      </c>
      <c r="M50" s="27" t="s">
        <v>28</v>
      </c>
      <c r="N50" s="26" t="s">
        <v>243</v>
      </c>
      <c r="O50" s="25"/>
      <c r="P50" s="27" t="s">
        <v>28</v>
      </c>
      <c r="Q50" s="375"/>
      <c r="R50" s="376"/>
      <c r="S50" s="376"/>
      <c r="T50" s="377"/>
      <c r="U50" s="376"/>
      <c r="V50" s="376"/>
      <c r="W50" s="387"/>
    </row>
    <row r="51" spans="1:23" ht="27.75" customHeight="1">
      <c r="A51" s="24">
        <v>34</v>
      </c>
      <c r="B51" s="206"/>
      <c r="C51" s="25" t="s">
        <v>25</v>
      </c>
      <c r="D51" s="25" t="s">
        <v>26</v>
      </c>
      <c r="E51" s="25"/>
      <c r="F51" s="25"/>
      <c r="G51" s="32" t="s">
        <v>29</v>
      </c>
      <c r="H51" s="26" t="s">
        <v>27</v>
      </c>
      <c r="I51" s="27" t="s">
        <v>28</v>
      </c>
      <c r="J51" s="27" t="s">
        <v>28</v>
      </c>
      <c r="K51" s="27" t="s">
        <v>28</v>
      </c>
      <c r="L51" s="27" t="s">
        <v>28</v>
      </c>
      <c r="M51" s="27" t="s">
        <v>28</v>
      </c>
      <c r="N51" s="26" t="s">
        <v>243</v>
      </c>
      <c r="O51" s="25"/>
      <c r="P51" s="27" t="s">
        <v>28</v>
      </c>
      <c r="Q51" s="375"/>
      <c r="R51" s="376"/>
      <c r="S51" s="376"/>
      <c r="T51" s="377"/>
      <c r="U51" s="376"/>
      <c r="V51" s="376"/>
      <c r="W51" s="387"/>
    </row>
    <row r="52" spans="1:23" ht="27.75" customHeight="1">
      <c r="A52" s="24">
        <v>35</v>
      </c>
      <c r="B52" s="206"/>
      <c r="C52" s="25" t="s">
        <v>25</v>
      </c>
      <c r="D52" s="25" t="s">
        <v>26</v>
      </c>
      <c r="E52" s="25"/>
      <c r="F52" s="25"/>
      <c r="G52" s="32" t="s">
        <v>29</v>
      </c>
      <c r="H52" s="26" t="s">
        <v>27</v>
      </c>
      <c r="I52" s="27" t="s">
        <v>28</v>
      </c>
      <c r="J52" s="27" t="s">
        <v>28</v>
      </c>
      <c r="K52" s="27" t="s">
        <v>28</v>
      </c>
      <c r="L52" s="27" t="s">
        <v>28</v>
      </c>
      <c r="M52" s="27" t="s">
        <v>28</v>
      </c>
      <c r="N52" s="26" t="s">
        <v>243</v>
      </c>
      <c r="O52" s="25"/>
      <c r="P52" s="27" t="s">
        <v>28</v>
      </c>
      <c r="Q52" s="375"/>
      <c r="R52" s="376"/>
      <c r="S52" s="376"/>
      <c r="T52" s="377"/>
      <c r="U52" s="376"/>
      <c r="V52" s="376"/>
      <c r="W52" s="387"/>
    </row>
    <row r="53" spans="1:23" ht="27.75" customHeight="1">
      <c r="A53" s="24">
        <v>36</v>
      </c>
      <c r="B53" s="206"/>
      <c r="C53" s="25" t="s">
        <v>25</v>
      </c>
      <c r="D53" s="25" t="s">
        <v>26</v>
      </c>
      <c r="E53" s="25"/>
      <c r="F53" s="25"/>
      <c r="G53" s="32" t="s">
        <v>29</v>
      </c>
      <c r="H53" s="26" t="s">
        <v>27</v>
      </c>
      <c r="I53" s="27" t="s">
        <v>28</v>
      </c>
      <c r="J53" s="27" t="s">
        <v>28</v>
      </c>
      <c r="K53" s="27" t="s">
        <v>28</v>
      </c>
      <c r="L53" s="27" t="s">
        <v>28</v>
      </c>
      <c r="M53" s="27" t="s">
        <v>28</v>
      </c>
      <c r="N53" s="26" t="s">
        <v>243</v>
      </c>
      <c r="O53" s="25"/>
      <c r="P53" s="27" t="s">
        <v>28</v>
      </c>
      <c r="Q53" s="375"/>
      <c r="R53" s="376"/>
      <c r="S53" s="376"/>
      <c r="T53" s="377"/>
      <c r="U53" s="376"/>
      <c r="V53" s="376"/>
      <c r="W53" s="387"/>
    </row>
    <row r="54" spans="1:23" ht="27.75" customHeight="1">
      <c r="A54" s="24">
        <v>37</v>
      </c>
      <c r="B54" s="206"/>
      <c r="C54" s="25" t="s">
        <v>25</v>
      </c>
      <c r="D54" s="25" t="s">
        <v>26</v>
      </c>
      <c r="E54" s="25"/>
      <c r="F54" s="25"/>
      <c r="G54" s="32" t="s">
        <v>29</v>
      </c>
      <c r="H54" s="26" t="s">
        <v>27</v>
      </c>
      <c r="I54" s="27" t="s">
        <v>28</v>
      </c>
      <c r="J54" s="27" t="s">
        <v>28</v>
      </c>
      <c r="K54" s="27" t="s">
        <v>28</v>
      </c>
      <c r="L54" s="27" t="s">
        <v>28</v>
      </c>
      <c r="M54" s="27" t="s">
        <v>28</v>
      </c>
      <c r="N54" s="26" t="s">
        <v>243</v>
      </c>
      <c r="O54" s="25"/>
      <c r="P54" s="27" t="s">
        <v>28</v>
      </c>
      <c r="Q54" s="375"/>
      <c r="R54" s="376"/>
      <c r="S54" s="376"/>
      <c r="T54" s="377"/>
      <c r="U54" s="376"/>
      <c r="V54" s="376"/>
      <c r="W54" s="387"/>
    </row>
    <row r="55" spans="1:23" ht="27.75" customHeight="1">
      <c r="A55" s="24">
        <v>38</v>
      </c>
      <c r="B55" s="206"/>
      <c r="C55" s="25" t="s">
        <v>25</v>
      </c>
      <c r="D55" s="25" t="s">
        <v>26</v>
      </c>
      <c r="E55" s="25"/>
      <c r="F55" s="25"/>
      <c r="G55" s="32" t="s">
        <v>29</v>
      </c>
      <c r="H55" s="26" t="s">
        <v>27</v>
      </c>
      <c r="I55" s="27" t="s">
        <v>28</v>
      </c>
      <c r="J55" s="27" t="s">
        <v>28</v>
      </c>
      <c r="K55" s="27" t="s">
        <v>28</v>
      </c>
      <c r="L55" s="27" t="s">
        <v>28</v>
      </c>
      <c r="M55" s="27" t="s">
        <v>28</v>
      </c>
      <c r="N55" s="26" t="s">
        <v>243</v>
      </c>
      <c r="O55" s="25"/>
      <c r="P55" s="27" t="s">
        <v>28</v>
      </c>
      <c r="Q55" s="375"/>
      <c r="R55" s="376"/>
      <c r="S55" s="376"/>
      <c r="T55" s="377"/>
      <c r="U55" s="376"/>
      <c r="V55" s="376"/>
      <c r="W55" s="387"/>
    </row>
    <row r="56" spans="1:23" ht="27.75" customHeight="1">
      <c r="A56" s="24">
        <v>39</v>
      </c>
      <c r="B56" s="206"/>
      <c r="C56" s="25" t="s">
        <v>25</v>
      </c>
      <c r="D56" s="25" t="s">
        <v>26</v>
      </c>
      <c r="E56" s="25"/>
      <c r="F56" s="25"/>
      <c r="G56" s="32" t="s">
        <v>29</v>
      </c>
      <c r="H56" s="26" t="s">
        <v>27</v>
      </c>
      <c r="I56" s="27" t="s">
        <v>28</v>
      </c>
      <c r="J56" s="27" t="s">
        <v>28</v>
      </c>
      <c r="K56" s="27" t="s">
        <v>28</v>
      </c>
      <c r="L56" s="27" t="s">
        <v>28</v>
      </c>
      <c r="M56" s="27" t="s">
        <v>28</v>
      </c>
      <c r="N56" s="26" t="s">
        <v>243</v>
      </c>
      <c r="O56" s="25"/>
      <c r="P56" s="27" t="s">
        <v>28</v>
      </c>
      <c r="Q56" s="375"/>
      <c r="R56" s="376"/>
      <c r="S56" s="376"/>
      <c r="T56" s="377"/>
      <c r="U56" s="376"/>
      <c r="V56" s="376"/>
      <c r="W56" s="387"/>
    </row>
    <row r="57" spans="1:23" ht="27.75" customHeight="1">
      <c r="A57" s="24">
        <v>40</v>
      </c>
      <c r="B57" s="206"/>
      <c r="C57" s="25" t="s">
        <v>25</v>
      </c>
      <c r="D57" s="25" t="s">
        <v>26</v>
      </c>
      <c r="E57" s="25"/>
      <c r="F57" s="25"/>
      <c r="G57" s="32" t="s">
        <v>29</v>
      </c>
      <c r="H57" s="26" t="s">
        <v>27</v>
      </c>
      <c r="I57" s="27" t="s">
        <v>28</v>
      </c>
      <c r="J57" s="27" t="s">
        <v>28</v>
      </c>
      <c r="K57" s="27" t="s">
        <v>28</v>
      </c>
      <c r="L57" s="27" t="s">
        <v>28</v>
      </c>
      <c r="M57" s="27" t="s">
        <v>28</v>
      </c>
      <c r="N57" s="26" t="s">
        <v>243</v>
      </c>
      <c r="O57" s="25"/>
      <c r="P57" s="27" t="s">
        <v>28</v>
      </c>
      <c r="Q57" s="375"/>
      <c r="R57" s="376"/>
      <c r="S57" s="376"/>
      <c r="T57" s="377"/>
      <c r="U57" s="376"/>
      <c r="V57" s="376"/>
      <c r="W57" s="387"/>
    </row>
    <row r="58" spans="1:23" ht="27.75" customHeight="1">
      <c r="A58" s="24">
        <v>41</v>
      </c>
      <c r="B58" s="206"/>
      <c r="C58" s="25" t="s">
        <v>25</v>
      </c>
      <c r="D58" s="25" t="s">
        <v>26</v>
      </c>
      <c r="E58" s="25"/>
      <c r="F58" s="25"/>
      <c r="G58" s="32" t="s">
        <v>29</v>
      </c>
      <c r="H58" s="26" t="s">
        <v>27</v>
      </c>
      <c r="I58" s="27" t="s">
        <v>28</v>
      </c>
      <c r="J58" s="27" t="s">
        <v>28</v>
      </c>
      <c r="K58" s="27" t="s">
        <v>28</v>
      </c>
      <c r="L58" s="27" t="s">
        <v>28</v>
      </c>
      <c r="M58" s="27" t="s">
        <v>28</v>
      </c>
      <c r="N58" s="26" t="s">
        <v>243</v>
      </c>
      <c r="O58" s="25"/>
      <c r="P58" s="27" t="s">
        <v>28</v>
      </c>
      <c r="Q58" s="375"/>
      <c r="R58" s="376"/>
      <c r="S58" s="376"/>
      <c r="T58" s="377"/>
      <c r="U58" s="376"/>
      <c r="V58" s="376"/>
      <c r="W58" s="387"/>
    </row>
    <row r="59" spans="1:23" ht="27.75" customHeight="1">
      <c r="A59" s="24">
        <v>42</v>
      </c>
      <c r="B59" s="206"/>
      <c r="C59" s="25" t="s">
        <v>25</v>
      </c>
      <c r="D59" s="25" t="s">
        <v>26</v>
      </c>
      <c r="E59" s="25"/>
      <c r="F59" s="25"/>
      <c r="G59" s="32" t="s">
        <v>29</v>
      </c>
      <c r="H59" s="26" t="s">
        <v>27</v>
      </c>
      <c r="I59" s="27" t="s">
        <v>28</v>
      </c>
      <c r="J59" s="27" t="s">
        <v>28</v>
      </c>
      <c r="K59" s="27" t="s">
        <v>28</v>
      </c>
      <c r="L59" s="27" t="s">
        <v>28</v>
      </c>
      <c r="M59" s="27" t="s">
        <v>28</v>
      </c>
      <c r="N59" s="26" t="s">
        <v>243</v>
      </c>
      <c r="O59" s="25"/>
      <c r="P59" s="27" t="s">
        <v>28</v>
      </c>
      <c r="Q59" s="375"/>
      <c r="R59" s="376"/>
      <c r="S59" s="376"/>
      <c r="T59" s="377"/>
      <c r="U59" s="376"/>
      <c r="V59" s="376"/>
      <c r="W59" s="387"/>
    </row>
    <row r="60" spans="1:23" ht="27.75" customHeight="1">
      <c r="A60" s="24">
        <v>43</v>
      </c>
      <c r="B60" s="206"/>
      <c r="C60" s="25" t="s">
        <v>25</v>
      </c>
      <c r="D60" s="25" t="s">
        <v>26</v>
      </c>
      <c r="E60" s="25"/>
      <c r="F60" s="25"/>
      <c r="G60" s="32" t="s">
        <v>29</v>
      </c>
      <c r="H60" s="26" t="s">
        <v>27</v>
      </c>
      <c r="I60" s="27" t="s">
        <v>28</v>
      </c>
      <c r="J60" s="27" t="s">
        <v>28</v>
      </c>
      <c r="K60" s="27" t="s">
        <v>28</v>
      </c>
      <c r="L60" s="27" t="s">
        <v>28</v>
      </c>
      <c r="M60" s="27" t="s">
        <v>28</v>
      </c>
      <c r="N60" s="26" t="s">
        <v>243</v>
      </c>
      <c r="O60" s="25"/>
      <c r="P60" s="27" t="s">
        <v>28</v>
      </c>
      <c r="Q60" s="375"/>
      <c r="R60" s="376"/>
      <c r="S60" s="376"/>
      <c r="T60" s="377"/>
      <c r="U60" s="376"/>
      <c r="V60" s="376"/>
      <c r="W60" s="387"/>
    </row>
    <row r="61" spans="1:23" ht="27.75" customHeight="1">
      <c r="A61" s="24">
        <v>44</v>
      </c>
      <c r="B61" s="206"/>
      <c r="C61" s="25" t="s">
        <v>25</v>
      </c>
      <c r="D61" s="25" t="s">
        <v>26</v>
      </c>
      <c r="E61" s="25"/>
      <c r="F61" s="25"/>
      <c r="G61" s="32" t="s">
        <v>29</v>
      </c>
      <c r="H61" s="26" t="s">
        <v>27</v>
      </c>
      <c r="I61" s="27" t="s">
        <v>28</v>
      </c>
      <c r="J61" s="27" t="s">
        <v>28</v>
      </c>
      <c r="K61" s="27" t="s">
        <v>28</v>
      </c>
      <c r="L61" s="27" t="s">
        <v>28</v>
      </c>
      <c r="M61" s="27" t="s">
        <v>28</v>
      </c>
      <c r="N61" s="26" t="s">
        <v>243</v>
      </c>
      <c r="O61" s="25"/>
      <c r="P61" s="27" t="s">
        <v>28</v>
      </c>
      <c r="Q61" s="375"/>
      <c r="R61" s="376"/>
      <c r="S61" s="376"/>
      <c r="T61" s="377"/>
      <c r="U61" s="376"/>
      <c r="V61" s="376"/>
      <c r="W61" s="387"/>
    </row>
    <row r="62" spans="1:23" ht="27.75" customHeight="1">
      <c r="A62" s="24">
        <v>45</v>
      </c>
      <c r="B62" s="206"/>
      <c r="C62" s="25" t="s">
        <v>25</v>
      </c>
      <c r="D62" s="25" t="s">
        <v>26</v>
      </c>
      <c r="E62" s="25"/>
      <c r="F62" s="25"/>
      <c r="G62" s="32" t="s">
        <v>29</v>
      </c>
      <c r="H62" s="26" t="s">
        <v>27</v>
      </c>
      <c r="I62" s="27" t="s">
        <v>28</v>
      </c>
      <c r="J62" s="27" t="s">
        <v>28</v>
      </c>
      <c r="K62" s="27" t="s">
        <v>28</v>
      </c>
      <c r="L62" s="27" t="s">
        <v>28</v>
      </c>
      <c r="M62" s="27" t="s">
        <v>28</v>
      </c>
      <c r="N62" s="26" t="s">
        <v>243</v>
      </c>
      <c r="O62" s="25"/>
      <c r="P62" s="27" t="s">
        <v>28</v>
      </c>
      <c r="Q62" s="375"/>
      <c r="R62" s="376"/>
      <c r="S62" s="376"/>
      <c r="T62" s="377"/>
      <c r="U62" s="376"/>
      <c r="V62" s="376"/>
      <c r="W62" s="387"/>
    </row>
    <row r="63" spans="1:23" ht="27.75" customHeight="1">
      <c r="A63" s="24">
        <v>46</v>
      </c>
      <c r="B63" s="206"/>
      <c r="C63" s="25" t="s">
        <v>25</v>
      </c>
      <c r="D63" s="25" t="s">
        <v>26</v>
      </c>
      <c r="E63" s="25"/>
      <c r="F63" s="25"/>
      <c r="G63" s="32" t="s">
        <v>29</v>
      </c>
      <c r="H63" s="26" t="s">
        <v>27</v>
      </c>
      <c r="I63" s="27" t="s">
        <v>28</v>
      </c>
      <c r="J63" s="27" t="s">
        <v>28</v>
      </c>
      <c r="K63" s="27" t="s">
        <v>28</v>
      </c>
      <c r="L63" s="27" t="s">
        <v>28</v>
      </c>
      <c r="M63" s="27" t="s">
        <v>28</v>
      </c>
      <c r="N63" s="26" t="s">
        <v>243</v>
      </c>
      <c r="O63" s="25"/>
      <c r="P63" s="27" t="s">
        <v>28</v>
      </c>
      <c r="Q63" s="375"/>
      <c r="R63" s="376"/>
      <c r="S63" s="376"/>
      <c r="T63" s="377"/>
      <c r="U63" s="376"/>
      <c r="V63" s="376"/>
      <c r="W63" s="387"/>
    </row>
    <row r="64" spans="1:23" ht="27.75" customHeight="1">
      <c r="A64" s="24">
        <v>47</v>
      </c>
      <c r="B64" s="206"/>
      <c r="C64" s="25" t="s">
        <v>25</v>
      </c>
      <c r="D64" s="25" t="s">
        <v>26</v>
      </c>
      <c r="E64" s="25"/>
      <c r="F64" s="25"/>
      <c r="G64" s="32" t="s">
        <v>29</v>
      </c>
      <c r="H64" s="26" t="s">
        <v>27</v>
      </c>
      <c r="I64" s="27" t="s">
        <v>28</v>
      </c>
      <c r="J64" s="27" t="s">
        <v>28</v>
      </c>
      <c r="K64" s="27" t="s">
        <v>28</v>
      </c>
      <c r="L64" s="27" t="s">
        <v>28</v>
      </c>
      <c r="M64" s="27" t="s">
        <v>28</v>
      </c>
      <c r="N64" s="26" t="s">
        <v>243</v>
      </c>
      <c r="O64" s="25"/>
      <c r="P64" s="27" t="s">
        <v>28</v>
      </c>
      <c r="Q64" s="375"/>
      <c r="R64" s="376"/>
      <c r="S64" s="376"/>
      <c r="T64" s="377"/>
      <c r="U64" s="376"/>
      <c r="V64" s="376"/>
      <c r="W64" s="387"/>
    </row>
    <row r="65" spans="1:23" ht="27.75" customHeight="1">
      <c r="A65" s="24">
        <v>48</v>
      </c>
      <c r="B65" s="206"/>
      <c r="C65" s="25" t="s">
        <v>25</v>
      </c>
      <c r="D65" s="25" t="s">
        <v>26</v>
      </c>
      <c r="E65" s="25"/>
      <c r="F65" s="25"/>
      <c r="G65" s="32" t="s">
        <v>29</v>
      </c>
      <c r="H65" s="26" t="s">
        <v>27</v>
      </c>
      <c r="I65" s="27" t="s">
        <v>28</v>
      </c>
      <c r="J65" s="27" t="s">
        <v>28</v>
      </c>
      <c r="K65" s="27" t="s">
        <v>28</v>
      </c>
      <c r="L65" s="27" t="s">
        <v>28</v>
      </c>
      <c r="M65" s="27" t="s">
        <v>28</v>
      </c>
      <c r="N65" s="26" t="s">
        <v>243</v>
      </c>
      <c r="O65" s="25"/>
      <c r="P65" s="27" t="s">
        <v>28</v>
      </c>
      <c r="Q65" s="375"/>
      <c r="R65" s="376"/>
      <c r="S65" s="376"/>
      <c r="T65" s="377"/>
      <c r="U65" s="376"/>
      <c r="V65" s="376"/>
      <c r="W65" s="387"/>
    </row>
    <row r="66" spans="1:23" ht="27.75" customHeight="1">
      <c r="A66" s="24">
        <v>49</v>
      </c>
      <c r="B66" s="206"/>
      <c r="C66" s="25" t="s">
        <v>25</v>
      </c>
      <c r="D66" s="25" t="s">
        <v>26</v>
      </c>
      <c r="E66" s="25"/>
      <c r="F66" s="25"/>
      <c r="G66" s="32" t="s">
        <v>29</v>
      </c>
      <c r="H66" s="26" t="s">
        <v>27</v>
      </c>
      <c r="I66" s="27" t="s">
        <v>28</v>
      </c>
      <c r="J66" s="27" t="s">
        <v>28</v>
      </c>
      <c r="K66" s="27" t="s">
        <v>28</v>
      </c>
      <c r="L66" s="27" t="s">
        <v>28</v>
      </c>
      <c r="M66" s="27" t="s">
        <v>28</v>
      </c>
      <c r="N66" s="26" t="s">
        <v>243</v>
      </c>
      <c r="O66" s="25"/>
      <c r="P66" s="27" t="s">
        <v>28</v>
      </c>
      <c r="Q66" s="375"/>
      <c r="R66" s="376"/>
      <c r="S66" s="376"/>
      <c r="T66" s="377"/>
      <c r="U66" s="376"/>
      <c r="V66" s="376"/>
      <c r="W66" s="387"/>
    </row>
    <row r="67" spans="1:23" ht="27.75" customHeight="1">
      <c r="A67" s="24">
        <v>50</v>
      </c>
      <c r="B67" s="206"/>
      <c r="C67" s="25" t="s">
        <v>25</v>
      </c>
      <c r="D67" s="25" t="s">
        <v>26</v>
      </c>
      <c r="E67" s="25"/>
      <c r="F67" s="25"/>
      <c r="G67" s="32" t="s">
        <v>29</v>
      </c>
      <c r="H67" s="26" t="s">
        <v>27</v>
      </c>
      <c r="I67" s="27" t="s">
        <v>28</v>
      </c>
      <c r="J67" s="27" t="s">
        <v>28</v>
      </c>
      <c r="K67" s="27" t="s">
        <v>28</v>
      </c>
      <c r="L67" s="27" t="s">
        <v>28</v>
      </c>
      <c r="M67" s="27" t="s">
        <v>28</v>
      </c>
      <c r="N67" s="26" t="s">
        <v>243</v>
      </c>
      <c r="O67" s="25"/>
      <c r="P67" s="27" t="s">
        <v>28</v>
      </c>
      <c r="Q67" s="375"/>
      <c r="R67" s="376"/>
      <c r="S67" s="376"/>
      <c r="T67" s="377"/>
      <c r="U67" s="376"/>
      <c r="V67" s="376"/>
      <c r="W67" s="387"/>
    </row>
    <row r="68" spans="1:23" ht="27.75" customHeight="1">
      <c r="A68" s="24">
        <v>51</v>
      </c>
      <c r="B68" s="206"/>
      <c r="C68" s="25" t="s">
        <v>25</v>
      </c>
      <c r="D68" s="25" t="s">
        <v>26</v>
      </c>
      <c r="E68" s="25"/>
      <c r="F68" s="25"/>
      <c r="G68" s="32" t="s">
        <v>29</v>
      </c>
      <c r="H68" s="26" t="s">
        <v>27</v>
      </c>
      <c r="I68" s="27" t="s">
        <v>28</v>
      </c>
      <c r="J68" s="27" t="s">
        <v>28</v>
      </c>
      <c r="K68" s="27" t="s">
        <v>28</v>
      </c>
      <c r="L68" s="27" t="s">
        <v>28</v>
      </c>
      <c r="M68" s="27" t="s">
        <v>28</v>
      </c>
      <c r="N68" s="26" t="s">
        <v>243</v>
      </c>
      <c r="O68" s="25"/>
      <c r="P68" s="27" t="s">
        <v>28</v>
      </c>
      <c r="Q68" s="375"/>
      <c r="R68" s="376"/>
      <c r="S68" s="376"/>
      <c r="T68" s="377"/>
      <c r="U68" s="376"/>
      <c r="V68" s="376"/>
      <c r="W68" s="387"/>
    </row>
    <row r="69" spans="1:23" ht="27.75" customHeight="1">
      <c r="A69" s="24">
        <v>52</v>
      </c>
      <c r="B69" s="206"/>
      <c r="C69" s="25" t="s">
        <v>25</v>
      </c>
      <c r="D69" s="25" t="s">
        <v>26</v>
      </c>
      <c r="E69" s="25"/>
      <c r="F69" s="25"/>
      <c r="G69" s="32" t="s">
        <v>29</v>
      </c>
      <c r="H69" s="26" t="s">
        <v>27</v>
      </c>
      <c r="I69" s="27" t="s">
        <v>28</v>
      </c>
      <c r="J69" s="27" t="s">
        <v>28</v>
      </c>
      <c r="K69" s="27" t="s">
        <v>28</v>
      </c>
      <c r="L69" s="27" t="s">
        <v>28</v>
      </c>
      <c r="M69" s="27" t="s">
        <v>28</v>
      </c>
      <c r="N69" s="26" t="s">
        <v>243</v>
      </c>
      <c r="O69" s="25"/>
      <c r="P69" s="27" t="s">
        <v>28</v>
      </c>
      <c r="Q69" s="375"/>
      <c r="R69" s="376"/>
      <c r="S69" s="376"/>
      <c r="T69" s="377"/>
      <c r="U69" s="376"/>
      <c r="V69" s="376"/>
      <c r="W69" s="387"/>
    </row>
    <row r="70" spans="1:23" ht="27.75" customHeight="1">
      <c r="A70" s="24">
        <v>53</v>
      </c>
      <c r="B70" s="206"/>
      <c r="C70" s="25" t="s">
        <v>25</v>
      </c>
      <c r="D70" s="25" t="s">
        <v>26</v>
      </c>
      <c r="E70" s="25"/>
      <c r="F70" s="25"/>
      <c r="G70" s="32" t="s">
        <v>29</v>
      </c>
      <c r="H70" s="26" t="s">
        <v>27</v>
      </c>
      <c r="I70" s="27" t="s">
        <v>28</v>
      </c>
      <c r="J70" s="27" t="s">
        <v>28</v>
      </c>
      <c r="K70" s="27" t="s">
        <v>28</v>
      </c>
      <c r="L70" s="27" t="s">
        <v>28</v>
      </c>
      <c r="M70" s="27" t="s">
        <v>28</v>
      </c>
      <c r="N70" s="26" t="s">
        <v>243</v>
      </c>
      <c r="O70" s="25"/>
      <c r="P70" s="27" t="s">
        <v>28</v>
      </c>
      <c r="Q70" s="375"/>
      <c r="R70" s="376"/>
      <c r="S70" s="376"/>
      <c r="T70" s="377"/>
      <c r="U70" s="376"/>
      <c r="V70" s="376"/>
      <c r="W70" s="387"/>
    </row>
    <row r="71" spans="1:23" ht="27.75" customHeight="1">
      <c r="A71" s="24">
        <v>54</v>
      </c>
      <c r="B71" s="206"/>
      <c r="C71" s="25" t="s">
        <v>25</v>
      </c>
      <c r="D71" s="25" t="s">
        <v>26</v>
      </c>
      <c r="E71" s="25"/>
      <c r="F71" s="25"/>
      <c r="G71" s="32" t="s">
        <v>29</v>
      </c>
      <c r="H71" s="26" t="s">
        <v>27</v>
      </c>
      <c r="I71" s="27" t="s">
        <v>28</v>
      </c>
      <c r="J71" s="27" t="s">
        <v>28</v>
      </c>
      <c r="K71" s="27" t="s">
        <v>28</v>
      </c>
      <c r="L71" s="27" t="s">
        <v>28</v>
      </c>
      <c r="M71" s="27" t="s">
        <v>28</v>
      </c>
      <c r="N71" s="26" t="s">
        <v>243</v>
      </c>
      <c r="O71" s="25"/>
      <c r="P71" s="27" t="s">
        <v>28</v>
      </c>
      <c r="Q71" s="375"/>
      <c r="R71" s="376"/>
      <c r="S71" s="376"/>
      <c r="T71" s="377"/>
      <c r="U71" s="376"/>
      <c r="V71" s="376"/>
      <c r="W71" s="387"/>
    </row>
    <row r="72" spans="1:23" ht="27.75" customHeight="1">
      <c r="A72" s="24">
        <v>55</v>
      </c>
      <c r="B72" s="206"/>
      <c r="C72" s="25" t="s">
        <v>25</v>
      </c>
      <c r="D72" s="25" t="s">
        <v>26</v>
      </c>
      <c r="E72" s="25"/>
      <c r="F72" s="25"/>
      <c r="G72" s="32" t="s">
        <v>29</v>
      </c>
      <c r="H72" s="26" t="s">
        <v>27</v>
      </c>
      <c r="I72" s="27" t="s">
        <v>28</v>
      </c>
      <c r="J72" s="27" t="s">
        <v>28</v>
      </c>
      <c r="K72" s="27" t="s">
        <v>28</v>
      </c>
      <c r="L72" s="27" t="s">
        <v>28</v>
      </c>
      <c r="M72" s="27" t="s">
        <v>28</v>
      </c>
      <c r="N72" s="26" t="s">
        <v>243</v>
      </c>
      <c r="O72" s="25"/>
      <c r="P72" s="27" t="s">
        <v>28</v>
      </c>
      <c r="Q72" s="375"/>
      <c r="R72" s="376"/>
      <c r="S72" s="376"/>
      <c r="T72" s="377"/>
      <c r="U72" s="376"/>
      <c r="V72" s="376"/>
      <c r="W72" s="387"/>
    </row>
    <row r="73" spans="1:23" ht="27.75" customHeight="1">
      <c r="A73" s="24">
        <v>56</v>
      </c>
      <c r="B73" s="206"/>
      <c r="C73" s="25" t="s">
        <v>25</v>
      </c>
      <c r="D73" s="25" t="s">
        <v>26</v>
      </c>
      <c r="E73" s="25"/>
      <c r="F73" s="25"/>
      <c r="G73" s="32" t="s">
        <v>29</v>
      </c>
      <c r="H73" s="26" t="s">
        <v>27</v>
      </c>
      <c r="I73" s="27" t="s">
        <v>28</v>
      </c>
      <c r="J73" s="27" t="s">
        <v>28</v>
      </c>
      <c r="K73" s="27" t="s">
        <v>28</v>
      </c>
      <c r="L73" s="27" t="s">
        <v>28</v>
      </c>
      <c r="M73" s="27" t="s">
        <v>28</v>
      </c>
      <c r="N73" s="26" t="s">
        <v>243</v>
      </c>
      <c r="O73" s="25"/>
      <c r="P73" s="27" t="s">
        <v>28</v>
      </c>
      <c r="Q73" s="375"/>
      <c r="R73" s="376"/>
      <c r="S73" s="376"/>
      <c r="T73" s="377"/>
      <c r="U73" s="376"/>
      <c r="V73" s="376"/>
      <c r="W73" s="387"/>
    </row>
    <row r="74" spans="1:23" ht="27.75" customHeight="1">
      <c r="A74" s="24">
        <v>57</v>
      </c>
      <c r="B74" s="206"/>
      <c r="C74" s="25" t="s">
        <v>25</v>
      </c>
      <c r="D74" s="25" t="s">
        <v>26</v>
      </c>
      <c r="E74" s="25"/>
      <c r="F74" s="25"/>
      <c r="G74" s="32" t="s">
        <v>29</v>
      </c>
      <c r="H74" s="26" t="s">
        <v>27</v>
      </c>
      <c r="I74" s="27" t="s">
        <v>28</v>
      </c>
      <c r="J74" s="27" t="s">
        <v>28</v>
      </c>
      <c r="K74" s="27" t="s">
        <v>28</v>
      </c>
      <c r="L74" s="27" t="s">
        <v>28</v>
      </c>
      <c r="M74" s="27" t="s">
        <v>28</v>
      </c>
      <c r="N74" s="26" t="s">
        <v>243</v>
      </c>
      <c r="O74" s="25"/>
      <c r="P74" s="27" t="s">
        <v>28</v>
      </c>
      <c r="Q74" s="375"/>
      <c r="R74" s="376"/>
      <c r="S74" s="376"/>
      <c r="T74" s="377"/>
      <c r="U74" s="376"/>
      <c r="V74" s="376"/>
      <c r="W74" s="387"/>
    </row>
    <row r="75" spans="1:23" ht="27.75" customHeight="1">
      <c r="A75" s="24">
        <v>58</v>
      </c>
      <c r="B75" s="206"/>
      <c r="C75" s="25" t="s">
        <v>25</v>
      </c>
      <c r="D75" s="25" t="s">
        <v>26</v>
      </c>
      <c r="E75" s="25"/>
      <c r="F75" s="25"/>
      <c r="G75" s="32" t="s">
        <v>29</v>
      </c>
      <c r="H75" s="26" t="s">
        <v>27</v>
      </c>
      <c r="I75" s="27" t="s">
        <v>28</v>
      </c>
      <c r="J75" s="27" t="s">
        <v>28</v>
      </c>
      <c r="K75" s="27" t="s">
        <v>28</v>
      </c>
      <c r="L75" s="27" t="s">
        <v>28</v>
      </c>
      <c r="M75" s="27" t="s">
        <v>28</v>
      </c>
      <c r="N75" s="26" t="s">
        <v>243</v>
      </c>
      <c r="O75" s="25"/>
      <c r="P75" s="27" t="s">
        <v>28</v>
      </c>
      <c r="Q75" s="375"/>
      <c r="R75" s="376"/>
      <c r="S75" s="376"/>
      <c r="T75" s="377"/>
      <c r="U75" s="376"/>
      <c r="V75" s="376"/>
      <c r="W75" s="387"/>
    </row>
    <row r="76" spans="1:23" ht="27.75" customHeight="1">
      <c r="A76" s="24">
        <v>59</v>
      </c>
      <c r="B76" s="206"/>
      <c r="C76" s="25" t="s">
        <v>25</v>
      </c>
      <c r="D76" s="25" t="s">
        <v>26</v>
      </c>
      <c r="E76" s="25"/>
      <c r="F76" s="25"/>
      <c r="G76" s="32" t="s">
        <v>29</v>
      </c>
      <c r="H76" s="26" t="s">
        <v>27</v>
      </c>
      <c r="I76" s="27" t="s">
        <v>28</v>
      </c>
      <c r="J76" s="27" t="s">
        <v>28</v>
      </c>
      <c r="K76" s="27" t="s">
        <v>28</v>
      </c>
      <c r="L76" s="27" t="s">
        <v>28</v>
      </c>
      <c r="M76" s="27" t="s">
        <v>28</v>
      </c>
      <c r="N76" s="26" t="s">
        <v>243</v>
      </c>
      <c r="O76" s="25"/>
      <c r="P76" s="27" t="s">
        <v>28</v>
      </c>
      <c r="Q76" s="375"/>
      <c r="R76" s="376"/>
      <c r="S76" s="376"/>
      <c r="T76" s="377"/>
      <c r="U76" s="376"/>
      <c r="V76" s="376"/>
      <c r="W76" s="387"/>
    </row>
    <row r="77" spans="1:23" ht="27.75" customHeight="1">
      <c r="A77" s="24">
        <v>60</v>
      </c>
      <c r="B77" s="206"/>
      <c r="C77" s="25" t="s">
        <v>25</v>
      </c>
      <c r="D77" s="25" t="s">
        <v>26</v>
      </c>
      <c r="E77" s="25"/>
      <c r="F77" s="25"/>
      <c r="G77" s="32" t="s">
        <v>29</v>
      </c>
      <c r="H77" s="26" t="s">
        <v>27</v>
      </c>
      <c r="I77" s="27" t="s">
        <v>28</v>
      </c>
      <c r="J77" s="27" t="s">
        <v>28</v>
      </c>
      <c r="K77" s="27" t="s">
        <v>28</v>
      </c>
      <c r="L77" s="27" t="s">
        <v>28</v>
      </c>
      <c r="M77" s="27" t="s">
        <v>28</v>
      </c>
      <c r="N77" s="26" t="s">
        <v>243</v>
      </c>
      <c r="O77" s="25"/>
      <c r="P77" s="27" t="s">
        <v>28</v>
      </c>
      <c r="Q77" s="375"/>
      <c r="R77" s="376"/>
      <c r="S77" s="376"/>
      <c r="T77" s="377"/>
      <c r="U77" s="376"/>
      <c r="V77" s="376"/>
      <c r="W77" s="387"/>
    </row>
    <row r="78" spans="1:23" ht="27.75" customHeight="1">
      <c r="A78" s="24">
        <v>61</v>
      </c>
      <c r="B78" s="206"/>
      <c r="C78" s="25" t="s">
        <v>25</v>
      </c>
      <c r="D78" s="25" t="s">
        <v>26</v>
      </c>
      <c r="E78" s="25"/>
      <c r="F78" s="25"/>
      <c r="G78" s="32" t="s">
        <v>29</v>
      </c>
      <c r="H78" s="26" t="s">
        <v>27</v>
      </c>
      <c r="I78" s="27" t="s">
        <v>28</v>
      </c>
      <c r="J78" s="27" t="s">
        <v>28</v>
      </c>
      <c r="K78" s="27" t="s">
        <v>28</v>
      </c>
      <c r="L78" s="27" t="s">
        <v>28</v>
      </c>
      <c r="M78" s="27" t="s">
        <v>28</v>
      </c>
      <c r="N78" s="26" t="s">
        <v>243</v>
      </c>
      <c r="O78" s="25"/>
      <c r="P78" s="27" t="s">
        <v>28</v>
      </c>
      <c r="Q78" s="375"/>
      <c r="R78" s="376"/>
      <c r="S78" s="376"/>
      <c r="T78" s="377"/>
      <c r="U78" s="376"/>
      <c r="V78" s="376"/>
      <c r="W78" s="387"/>
    </row>
    <row r="79" spans="1:23" ht="27.75" customHeight="1">
      <c r="A79" s="24">
        <v>62</v>
      </c>
      <c r="B79" s="206"/>
      <c r="C79" s="25" t="s">
        <v>25</v>
      </c>
      <c r="D79" s="25" t="s">
        <v>26</v>
      </c>
      <c r="E79" s="25"/>
      <c r="F79" s="25"/>
      <c r="G79" s="32" t="s">
        <v>29</v>
      </c>
      <c r="H79" s="26" t="s">
        <v>27</v>
      </c>
      <c r="I79" s="27" t="s">
        <v>28</v>
      </c>
      <c r="J79" s="27" t="s">
        <v>28</v>
      </c>
      <c r="K79" s="27" t="s">
        <v>28</v>
      </c>
      <c r="L79" s="27" t="s">
        <v>28</v>
      </c>
      <c r="M79" s="27" t="s">
        <v>28</v>
      </c>
      <c r="N79" s="26" t="s">
        <v>243</v>
      </c>
      <c r="O79" s="25"/>
      <c r="P79" s="27" t="s">
        <v>28</v>
      </c>
      <c r="Q79" s="375"/>
      <c r="R79" s="376"/>
      <c r="S79" s="376"/>
      <c r="T79" s="377"/>
      <c r="U79" s="376"/>
      <c r="V79" s="376"/>
      <c r="W79" s="387"/>
    </row>
    <row r="80" spans="1:23" ht="27.75" customHeight="1">
      <c r="A80" s="24">
        <v>63</v>
      </c>
      <c r="B80" s="206"/>
      <c r="C80" s="25" t="s">
        <v>25</v>
      </c>
      <c r="D80" s="25" t="s">
        <v>26</v>
      </c>
      <c r="E80" s="25"/>
      <c r="F80" s="25"/>
      <c r="G80" s="32" t="s">
        <v>29</v>
      </c>
      <c r="H80" s="26" t="s">
        <v>27</v>
      </c>
      <c r="I80" s="27" t="s">
        <v>28</v>
      </c>
      <c r="J80" s="27" t="s">
        <v>28</v>
      </c>
      <c r="K80" s="27" t="s">
        <v>28</v>
      </c>
      <c r="L80" s="27" t="s">
        <v>28</v>
      </c>
      <c r="M80" s="27" t="s">
        <v>28</v>
      </c>
      <c r="N80" s="26" t="s">
        <v>243</v>
      </c>
      <c r="O80" s="25"/>
      <c r="P80" s="27" t="s">
        <v>28</v>
      </c>
      <c r="Q80" s="375"/>
      <c r="R80" s="376"/>
      <c r="S80" s="376"/>
      <c r="T80" s="377"/>
      <c r="U80" s="376"/>
      <c r="V80" s="376"/>
      <c r="W80" s="387"/>
    </row>
    <row r="81" spans="1:23" ht="27.75" customHeight="1">
      <c r="A81" s="24">
        <v>64</v>
      </c>
      <c r="B81" s="206"/>
      <c r="C81" s="25" t="s">
        <v>25</v>
      </c>
      <c r="D81" s="25" t="s">
        <v>26</v>
      </c>
      <c r="E81" s="25"/>
      <c r="F81" s="25"/>
      <c r="G81" s="32" t="s">
        <v>29</v>
      </c>
      <c r="H81" s="26" t="s">
        <v>27</v>
      </c>
      <c r="I81" s="27" t="s">
        <v>28</v>
      </c>
      <c r="J81" s="27" t="s">
        <v>28</v>
      </c>
      <c r="K81" s="27" t="s">
        <v>28</v>
      </c>
      <c r="L81" s="27" t="s">
        <v>28</v>
      </c>
      <c r="M81" s="27" t="s">
        <v>28</v>
      </c>
      <c r="N81" s="26" t="s">
        <v>243</v>
      </c>
      <c r="O81" s="25"/>
      <c r="P81" s="27" t="s">
        <v>28</v>
      </c>
      <c r="Q81" s="375"/>
      <c r="R81" s="376"/>
      <c r="S81" s="376"/>
      <c r="T81" s="377"/>
      <c r="U81" s="376"/>
      <c r="V81" s="376"/>
      <c r="W81" s="387"/>
    </row>
    <row r="82" spans="1:23" ht="27.75" customHeight="1">
      <c r="A82" s="24">
        <v>65</v>
      </c>
      <c r="B82" s="206"/>
      <c r="C82" s="25" t="s">
        <v>25</v>
      </c>
      <c r="D82" s="25" t="s">
        <v>26</v>
      </c>
      <c r="E82" s="25"/>
      <c r="F82" s="25"/>
      <c r="G82" s="32" t="s">
        <v>29</v>
      </c>
      <c r="H82" s="26" t="s">
        <v>27</v>
      </c>
      <c r="I82" s="27" t="s">
        <v>28</v>
      </c>
      <c r="J82" s="27" t="s">
        <v>28</v>
      </c>
      <c r="K82" s="27" t="s">
        <v>28</v>
      </c>
      <c r="L82" s="27" t="s">
        <v>28</v>
      </c>
      <c r="M82" s="27" t="s">
        <v>28</v>
      </c>
      <c r="N82" s="26" t="s">
        <v>243</v>
      </c>
      <c r="O82" s="25"/>
      <c r="P82" s="27" t="s">
        <v>28</v>
      </c>
      <c r="Q82" s="375"/>
      <c r="R82" s="376"/>
      <c r="S82" s="376"/>
      <c r="T82" s="377"/>
      <c r="U82" s="376"/>
      <c r="V82" s="376"/>
      <c r="W82" s="387"/>
    </row>
    <row r="83" spans="1:23" ht="27.75" customHeight="1">
      <c r="A83" s="24">
        <v>66</v>
      </c>
      <c r="B83" s="206"/>
      <c r="C83" s="25" t="s">
        <v>25</v>
      </c>
      <c r="D83" s="25" t="s">
        <v>26</v>
      </c>
      <c r="E83" s="25"/>
      <c r="F83" s="25"/>
      <c r="G83" s="32" t="s">
        <v>29</v>
      </c>
      <c r="H83" s="26" t="s">
        <v>27</v>
      </c>
      <c r="I83" s="27" t="s">
        <v>28</v>
      </c>
      <c r="J83" s="27" t="s">
        <v>28</v>
      </c>
      <c r="K83" s="27" t="s">
        <v>28</v>
      </c>
      <c r="L83" s="27" t="s">
        <v>28</v>
      </c>
      <c r="M83" s="27" t="s">
        <v>28</v>
      </c>
      <c r="N83" s="26" t="s">
        <v>243</v>
      </c>
      <c r="O83" s="25"/>
      <c r="P83" s="27" t="s">
        <v>28</v>
      </c>
      <c r="Q83" s="375"/>
      <c r="R83" s="376"/>
      <c r="S83" s="376"/>
      <c r="T83" s="377"/>
      <c r="U83" s="376"/>
      <c r="V83" s="376"/>
      <c r="W83" s="387"/>
    </row>
    <row r="84" spans="1:23" ht="27.75" customHeight="1">
      <c r="A84" s="24">
        <v>67</v>
      </c>
      <c r="B84" s="206"/>
      <c r="C84" s="25" t="s">
        <v>25</v>
      </c>
      <c r="D84" s="25" t="s">
        <v>26</v>
      </c>
      <c r="E84" s="25"/>
      <c r="F84" s="25"/>
      <c r="G84" s="32" t="s">
        <v>29</v>
      </c>
      <c r="H84" s="26" t="s">
        <v>27</v>
      </c>
      <c r="I84" s="27" t="s">
        <v>28</v>
      </c>
      <c r="J84" s="27" t="s">
        <v>28</v>
      </c>
      <c r="K84" s="27" t="s">
        <v>28</v>
      </c>
      <c r="L84" s="27" t="s">
        <v>28</v>
      </c>
      <c r="M84" s="27" t="s">
        <v>28</v>
      </c>
      <c r="N84" s="26" t="s">
        <v>243</v>
      </c>
      <c r="O84" s="25"/>
      <c r="P84" s="27" t="s">
        <v>28</v>
      </c>
      <c r="Q84" s="375"/>
      <c r="R84" s="376"/>
      <c r="S84" s="376"/>
      <c r="T84" s="377"/>
      <c r="U84" s="376"/>
      <c r="V84" s="376"/>
      <c r="W84" s="387"/>
    </row>
    <row r="85" spans="1:23" ht="27.75" customHeight="1">
      <c r="A85" s="24">
        <v>68</v>
      </c>
      <c r="B85" s="206"/>
      <c r="C85" s="25" t="s">
        <v>25</v>
      </c>
      <c r="D85" s="25" t="s">
        <v>26</v>
      </c>
      <c r="E85" s="25"/>
      <c r="F85" s="25"/>
      <c r="G85" s="32" t="s">
        <v>29</v>
      </c>
      <c r="H85" s="26" t="s">
        <v>27</v>
      </c>
      <c r="I85" s="27" t="s">
        <v>28</v>
      </c>
      <c r="J85" s="27" t="s">
        <v>28</v>
      </c>
      <c r="K85" s="27" t="s">
        <v>28</v>
      </c>
      <c r="L85" s="27" t="s">
        <v>28</v>
      </c>
      <c r="M85" s="27" t="s">
        <v>28</v>
      </c>
      <c r="N85" s="26" t="s">
        <v>243</v>
      </c>
      <c r="O85" s="25"/>
      <c r="P85" s="27" t="s">
        <v>28</v>
      </c>
      <c r="Q85" s="375"/>
      <c r="R85" s="376"/>
      <c r="S85" s="376"/>
      <c r="T85" s="377"/>
      <c r="U85" s="376"/>
      <c r="V85" s="376"/>
      <c r="W85" s="387"/>
    </row>
    <row r="86" spans="1:23" ht="27.75" customHeight="1">
      <c r="A86" s="24">
        <v>69</v>
      </c>
      <c r="B86" s="206"/>
      <c r="C86" s="25" t="s">
        <v>25</v>
      </c>
      <c r="D86" s="25" t="s">
        <v>26</v>
      </c>
      <c r="E86" s="25"/>
      <c r="F86" s="25"/>
      <c r="G86" s="32" t="s">
        <v>29</v>
      </c>
      <c r="H86" s="26" t="s">
        <v>27</v>
      </c>
      <c r="I86" s="27" t="s">
        <v>28</v>
      </c>
      <c r="J86" s="27" t="s">
        <v>28</v>
      </c>
      <c r="K86" s="27" t="s">
        <v>28</v>
      </c>
      <c r="L86" s="27" t="s">
        <v>28</v>
      </c>
      <c r="M86" s="27" t="s">
        <v>28</v>
      </c>
      <c r="N86" s="26" t="s">
        <v>243</v>
      </c>
      <c r="O86" s="25"/>
      <c r="P86" s="27" t="s">
        <v>28</v>
      </c>
      <c r="Q86" s="375"/>
      <c r="R86" s="376"/>
      <c r="S86" s="376"/>
      <c r="T86" s="377"/>
      <c r="U86" s="376"/>
      <c r="V86" s="376"/>
      <c r="W86" s="387"/>
    </row>
    <row r="87" spans="1:23" ht="27.75" customHeight="1">
      <c r="A87" s="24">
        <v>70</v>
      </c>
      <c r="B87" s="206"/>
      <c r="C87" s="25" t="s">
        <v>25</v>
      </c>
      <c r="D87" s="25" t="s">
        <v>26</v>
      </c>
      <c r="E87" s="25"/>
      <c r="F87" s="25"/>
      <c r="G87" s="32" t="s">
        <v>29</v>
      </c>
      <c r="H87" s="26" t="s">
        <v>27</v>
      </c>
      <c r="I87" s="27" t="s">
        <v>28</v>
      </c>
      <c r="J87" s="27" t="s">
        <v>28</v>
      </c>
      <c r="K87" s="27" t="s">
        <v>28</v>
      </c>
      <c r="L87" s="27" t="s">
        <v>28</v>
      </c>
      <c r="M87" s="27" t="s">
        <v>28</v>
      </c>
      <c r="N87" s="26" t="s">
        <v>243</v>
      </c>
      <c r="O87" s="25"/>
      <c r="P87" s="27" t="s">
        <v>28</v>
      </c>
      <c r="Q87" s="375"/>
      <c r="R87" s="376"/>
      <c r="S87" s="376"/>
      <c r="T87" s="377"/>
      <c r="U87" s="376"/>
      <c r="V87" s="376"/>
      <c r="W87" s="387"/>
    </row>
    <row r="88" spans="1:23" ht="27.75" customHeight="1">
      <c r="A88" s="24">
        <v>71</v>
      </c>
      <c r="B88" s="206"/>
      <c r="C88" s="25" t="s">
        <v>25</v>
      </c>
      <c r="D88" s="25" t="s">
        <v>26</v>
      </c>
      <c r="E88" s="25"/>
      <c r="F88" s="25"/>
      <c r="G88" s="32" t="s">
        <v>29</v>
      </c>
      <c r="H88" s="26" t="s">
        <v>27</v>
      </c>
      <c r="I88" s="27" t="s">
        <v>28</v>
      </c>
      <c r="J88" s="27" t="s">
        <v>28</v>
      </c>
      <c r="K88" s="27" t="s">
        <v>28</v>
      </c>
      <c r="L88" s="27" t="s">
        <v>28</v>
      </c>
      <c r="M88" s="27" t="s">
        <v>28</v>
      </c>
      <c r="N88" s="26" t="s">
        <v>243</v>
      </c>
      <c r="O88" s="25"/>
      <c r="P88" s="27" t="s">
        <v>28</v>
      </c>
      <c r="Q88" s="375"/>
      <c r="R88" s="376"/>
      <c r="S88" s="376"/>
      <c r="T88" s="377"/>
      <c r="U88" s="376"/>
      <c r="V88" s="376"/>
      <c r="W88" s="387"/>
    </row>
    <row r="89" spans="1:23" ht="27.75" customHeight="1">
      <c r="A89" s="24">
        <v>72</v>
      </c>
      <c r="B89" s="206"/>
      <c r="C89" s="25" t="s">
        <v>25</v>
      </c>
      <c r="D89" s="25" t="s">
        <v>26</v>
      </c>
      <c r="E89" s="25"/>
      <c r="F89" s="25"/>
      <c r="G89" s="32" t="s">
        <v>29</v>
      </c>
      <c r="H89" s="26" t="s">
        <v>27</v>
      </c>
      <c r="I89" s="27" t="s">
        <v>28</v>
      </c>
      <c r="J89" s="27" t="s">
        <v>28</v>
      </c>
      <c r="K89" s="27" t="s">
        <v>28</v>
      </c>
      <c r="L89" s="27" t="s">
        <v>28</v>
      </c>
      <c r="M89" s="27" t="s">
        <v>28</v>
      </c>
      <c r="N89" s="26" t="s">
        <v>243</v>
      </c>
      <c r="O89" s="25"/>
      <c r="P89" s="27" t="s">
        <v>28</v>
      </c>
      <c r="Q89" s="375"/>
      <c r="R89" s="376"/>
      <c r="S89" s="376"/>
      <c r="T89" s="377"/>
      <c r="U89" s="376"/>
      <c r="V89" s="376"/>
      <c r="W89" s="387"/>
    </row>
    <row r="90" spans="1:23" ht="27.75" customHeight="1">
      <c r="A90" s="24">
        <v>73</v>
      </c>
      <c r="B90" s="206"/>
      <c r="C90" s="25" t="s">
        <v>25</v>
      </c>
      <c r="D90" s="25" t="s">
        <v>26</v>
      </c>
      <c r="E90" s="25"/>
      <c r="F90" s="25"/>
      <c r="G90" s="32" t="s">
        <v>29</v>
      </c>
      <c r="H90" s="26" t="s">
        <v>27</v>
      </c>
      <c r="I90" s="27" t="s">
        <v>28</v>
      </c>
      <c r="J90" s="27" t="s">
        <v>28</v>
      </c>
      <c r="K90" s="27" t="s">
        <v>28</v>
      </c>
      <c r="L90" s="27" t="s">
        <v>28</v>
      </c>
      <c r="M90" s="27" t="s">
        <v>28</v>
      </c>
      <c r="N90" s="26" t="s">
        <v>243</v>
      </c>
      <c r="O90" s="25"/>
      <c r="P90" s="27" t="s">
        <v>28</v>
      </c>
      <c r="Q90" s="375"/>
      <c r="R90" s="376"/>
      <c r="S90" s="376"/>
      <c r="T90" s="377"/>
      <c r="U90" s="376"/>
      <c r="V90" s="376"/>
      <c r="W90" s="387"/>
    </row>
    <row r="91" spans="1:23" ht="27.75" customHeight="1">
      <c r="A91" s="24">
        <v>74</v>
      </c>
      <c r="B91" s="206"/>
      <c r="C91" s="25" t="s">
        <v>25</v>
      </c>
      <c r="D91" s="25" t="s">
        <v>26</v>
      </c>
      <c r="E91" s="25"/>
      <c r="F91" s="25"/>
      <c r="G91" s="32" t="s">
        <v>29</v>
      </c>
      <c r="H91" s="26" t="s">
        <v>27</v>
      </c>
      <c r="I91" s="27" t="s">
        <v>28</v>
      </c>
      <c r="J91" s="27" t="s">
        <v>28</v>
      </c>
      <c r="K91" s="27" t="s">
        <v>28</v>
      </c>
      <c r="L91" s="27" t="s">
        <v>28</v>
      </c>
      <c r="M91" s="27" t="s">
        <v>28</v>
      </c>
      <c r="N91" s="26" t="s">
        <v>243</v>
      </c>
      <c r="O91" s="25"/>
      <c r="P91" s="27" t="s">
        <v>28</v>
      </c>
      <c r="Q91" s="375"/>
      <c r="R91" s="376"/>
      <c r="S91" s="376"/>
      <c r="T91" s="377"/>
      <c r="U91" s="376"/>
      <c r="V91" s="376"/>
      <c r="W91" s="387"/>
    </row>
    <row r="92" spans="1:23" ht="27.75" customHeight="1">
      <c r="A92" s="24">
        <v>75</v>
      </c>
      <c r="B92" s="206"/>
      <c r="C92" s="25" t="s">
        <v>25</v>
      </c>
      <c r="D92" s="25" t="s">
        <v>26</v>
      </c>
      <c r="E92" s="25"/>
      <c r="F92" s="25"/>
      <c r="G92" s="32" t="s">
        <v>29</v>
      </c>
      <c r="H92" s="26" t="s">
        <v>27</v>
      </c>
      <c r="I92" s="27" t="s">
        <v>28</v>
      </c>
      <c r="J92" s="27" t="s">
        <v>28</v>
      </c>
      <c r="K92" s="27" t="s">
        <v>28</v>
      </c>
      <c r="L92" s="27" t="s">
        <v>28</v>
      </c>
      <c r="M92" s="27" t="s">
        <v>28</v>
      </c>
      <c r="N92" s="26" t="s">
        <v>243</v>
      </c>
      <c r="O92" s="25"/>
      <c r="P92" s="27" t="s">
        <v>28</v>
      </c>
      <c r="Q92" s="375"/>
      <c r="R92" s="376"/>
      <c r="S92" s="376"/>
      <c r="T92" s="377"/>
      <c r="U92" s="376"/>
      <c r="V92" s="376"/>
      <c r="W92" s="387"/>
    </row>
    <row r="93" spans="1:23" ht="27.75" customHeight="1">
      <c r="A93" s="24">
        <v>76</v>
      </c>
      <c r="B93" s="206"/>
      <c r="C93" s="25" t="s">
        <v>25</v>
      </c>
      <c r="D93" s="25" t="s">
        <v>26</v>
      </c>
      <c r="E93" s="25"/>
      <c r="F93" s="25"/>
      <c r="G93" s="32" t="s">
        <v>29</v>
      </c>
      <c r="H93" s="26" t="s">
        <v>27</v>
      </c>
      <c r="I93" s="27" t="s">
        <v>28</v>
      </c>
      <c r="J93" s="27" t="s">
        <v>28</v>
      </c>
      <c r="K93" s="27" t="s">
        <v>28</v>
      </c>
      <c r="L93" s="27" t="s">
        <v>28</v>
      </c>
      <c r="M93" s="27" t="s">
        <v>28</v>
      </c>
      <c r="N93" s="26" t="s">
        <v>243</v>
      </c>
      <c r="O93" s="25"/>
      <c r="P93" s="27" t="s">
        <v>28</v>
      </c>
      <c r="Q93" s="375"/>
      <c r="R93" s="376"/>
      <c r="S93" s="376"/>
      <c r="T93" s="377"/>
      <c r="U93" s="376"/>
      <c r="V93" s="376"/>
      <c r="W93" s="387"/>
    </row>
    <row r="94" spans="1:23" ht="27.75" customHeight="1">
      <c r="A94" s="24">
        <v>77</v>
      </c>
      <c r="B94" s="206"/>
      <c r="C94" s="25" t="s">
        <v>25</v>
      </c>
      <c r="D94" s="25" t="s">
        <v>26</v>
      </c>
      <c r="E94" s="25"/>
      <c r="F94" s="25"/>
      <c r="G94" s="32" t="s">
        <v>29</v>
      </c>
      <c r="H94" s="26" t="s">
        <v>27</v>
      </c>
      <c r="I94" s="27" t="s">
        <v>28</v>
      </c>
      <c r="J94" s="27" t="s">
        <v>28</v>
      </c>
      <c r="K94" s="27" t="s">
        <v>28</v>
      </c>
      <c r="L94" s="27" t="s">
        <v>28</v>
      </c>
      <c r="M94" s="27" t="s">
        <v>28</v>
      </c>
      <c r="N94" s="26" t="s">
        <v>243</v>
      </c>
      <c r="O94" s="25"/>
      <c r="P94" s="27" t="s">
        <v>28</v>
      </c>
      <c r="Q94" s="375"/>
      <c r="R94" s="376"/>
      <c r="S94" s="376"/>
      <c r="T94" s="377"/>
      <c r="U94" s="376"/>
      <c r="V94" s="376"/>
      <c r="W94" s="387"/>
    </row>
    <row r="95" spans="1:23" ht="27.75" customHeight="1">
      <c r="A95" s="24">
        <v>78</v>
      </c>
      <c r="B95" s="206"/>
      <c r="C95" s="25" t="s">
        <v>25</v>
      </c>
      <c r="D95" s="25" t="s">
        <v>26</v>
      </c>
      <c r="E95" s="25"/>
      <c r="F95" s="25"/>
      <c r="G95" s="32" t="s">
        <v>29</v>
      </c>
      <c r="H95" s="26" t="s">
        <v>27</v>
      </c>
      <c r="I95" s="27" t="s">
        <v>28</v>
      </c>
      <c r="J95" s="27" t="s">
        <v>28</v>
      </c>
      <c r="K95" s="27" t="s">
        <v>28</v>
      </c>
      <c r="L95" s="27" t="s">
        <v>28</v>
      </c>
      <c r="M95" s="27" t="s">
        <v>28</v>
      </c>
      <c r="N95" s="26" t="s">
        <v>243</v>
      </c>
      <c r="O95" s="25"/>
      <c r="P95" s="27" t="s">
        <v>28</v>
      </c>
      <c r="Q95" s="375"/>
      <c r="R95" s="376"/>
      <c r="S95" s="376"/>
      <c r="T95" s="377"/>
      <c r="U95" s="376"/>
      <c r="V95" s="376"/>
      <c r="W95" s="387"/>
    </row>
    <row r="96" spans="1:23" ht="27.75" customHeight="1">
      <c r="A96" s="24">
        <v>79</v>
      </c>
      <c r="B96" s="206"/>
      <c r="C96" s="25" t="s">
        <v>25</v>
      </c>
      <c r="D96" s="25" t="s">
        <v>26</v>
      </c>
      <c r="E96" s="25"/>
      <c r="F96" s="25"/>
      <c r="G96" s="32" t="s">
        <v>29</v>
      </c>
      <c r="H96" s="26" t="s">
        <v>27</v>
      </c>
      <c r="I96" s="27" t="s">
        <v>28</v>
      </c>
      <c r="J96" s="27" t="s">
        <v>28</v>
      </c>
      <c r="K96" s="27" t="s">
        <v>28</v>
      </c>
      <c r="L96" s="27" t="s">
        <v>28</v>
      </c>
      <c r="M96" s="27" t="s">
        <v>28</v>
      </c>
      <c r="N96" s="26" t="s">
        <v>243</v>
      </c>
      <c r="O96" s="25"/>
      <c r="P96" s="27" t="s">
        <v>28</v>
      </c>
      <c r="Q96" s="375"/>
      <c r="R96" s="376"/>
      <c r="S96" s="376"/>
      <c r="T96" s="377"/>
      <c r="U96" s="376"/>
      <c r="V96" s="376"/>
      <c r="W96" s="387"/>
    </row>
    <row r="97" spans="1:23" ht="27.75" customHeight="1" thickBot="1">
      <c r="A97" s="28">
        <v>80</v>
      </c>
      <c r="B97" s="207"/>
      <c r="C97" s="29" t="s">
        <v>25</v>
      </c>
      <c r="D97" s="29" t="s">
        <v>26</v>
      </c>
      <c r="E97" s="29"/>
      <c r="F97" s="29"/>
      <c r="G97" s="37" t="s">
        <v>29</v>
      </c>
      <c r="H97" s="30" t="s">
        <v>27</v>
      </c>
      <c r="I97" s="31" t="s">
        <v>28</v>
      </c>
      <c r="J97" s="31" t="s">
        <v>28</v>
      </c>
      <c r="K97" s="31" t="s">
        <v>28</v>
      </c>
      <c r="L97" s="31" t="s">
        <v>28</v>
      </c>
      <c r="M97" s="31" t="s">
        <v>28</v>
      </c>
      <c r="N97" s="30" t="s">
        <v>243</v>
      </c>
      <c r="O97" s="29"/>
      <c r="P97" s="31" t="s">
        <v>28</v>
      </c>
      <c r="Q97" s="388"/>
      <c r="R97" s="389"/>
      <c r="S97" s="389"/>
      <c r="T97" s="390"/>
      <c r="U97" s="389"/>
      <c r="V97" s="389"/>
      <c r="W97" s="391"/>
    </row>
  </sheetData>
  <mergeCells count="168">
    <mergeCell ref="U93:W93"/>
    <mergeCell ref="U94:W94"/>
    <mergeCell ref="U95:W95"/>
    <mergeCell ref="U96:W96"/>
    <mergeCell ref="U97:W97"/>
    <mergeCell ref="U88:W88"/>
    <mergeCell ref="U89:W89"/>
    <mergeCell ref="U90:W90"/>
    <mergeCell ref="U91:W91"/>
    <mergeCell ref="U92:W92"/>
    <mergeCell ref="U83:W83"/>
    <mergeCell ref="U84:W84"/>
    <mergeCell ref="U85:W85"/>
    <mergeCell ref="U86:W86"/>
    <mergeCell ref="U87:W87"/>
    <mergeCell ref="U78:W78"/>
    <mergeCell ref="U79:W79"/>
    <mergeCell ref="U80:W80"/>
    <mergeCell ref="U81:W81"/>
    <mergeCell ref="U82:W82"/>
    <mergeCell ref="U73:W73"/>
    <mergeCell ref="U74:W74"/>
    <mergeCell ref="U75:W75"/>
    <mergeCell ref="U76:W76"/>
    <mergeCell ref="U77:W77"/>
    <mergeCell ref="U68:W68"/>
    <mergeCell ref="U69:W69"/>
    <mergeCell ref="U70:W70"/>
    <mergeCell ref="U71:W71"/>
    <mergeCell ref="U72:W72"/>
    <mergeCell ref="U63:W63"/>
    <mergeCell ref="U64:W64"/>
    <mergeCell ref="U65:W65"/>
    <mergeCell ref="U66:W66"/>
    <mergeCell ref="U67:W67"/>
    <mergeCell ref="U58:W58"/>
    <mergeCell ref="U59:W59"/>
    <mergeCell ref="U60:W60"/>
    <mergeCell ref="U61:W61"/>
    <mergeCell ref="U62:W62"/>
    <mergeCell ref="U53:W53"/>
    <mergeCell ref="U54:W54"/>
    <mergeCell ref="U55:W55"/>
    <mergeCell ref="U56:W56"/>
    <mergeCell ref="U57:W57"/>
    <mergeCell ref="U48:W48"/>
    <mergeCell ref="U49:W49"/>
    <mergeCell ref="U50:W50"/>
    <mergeCell ref="U51:W51"/>
    <mergeCell ref="U52:W52"/>
    <mergeCell ref="U43:W43"/>
    <mergeCell ref="U44:W44"/>
    <mergeCell ref="U45:W45"/>
    <mergeCell ref="U46:W46"/>
    <mergeCell ref="U47:W47"/>
    <mergeCell ref="U38:W38"/>
    <mergeCell ref="U39:W39"/>
    <mergeCell ref="U40:W40"/>
    <mergeCell ref="U41:W41"/>
    <mergeCell ref="U42:W42"/>
    <mergeCell ref="U33:W33"/>
    <mergeCell ref="U34:W34"/>
    <mergeCell ref="U35:W35"/>
    <mergeCell ref="U36:W36"/>
    <mergeCell ref="U37:W37"/>
    <mergeCell ref="Q96:T96"/>
    <mergeCell ref="Q97:T97"/>
    <mergeCell ref="U19:W19"/>
    <mergeCell ref="U20:W20"/>
    <mergeCell ref="U21:W21"/>
    <mergeCell ref="U22:W22"/>
    <mergeCell ref="U23:W23"/>
    <mergeCell ref="U24:W24"/>
    <mergeCell ref="U25:W25"/>
    <mergeCell ref="U26:W26"/>
    <mergeCell ref="U27:W27"/>
    <mergeCell ref="U28:W28"/>
    <mergeCell ref="U29:W29"/>
    <mergeCell ref="U30:W30"/>
    <mergeCell ref="U31:W31"/>
    <mergeCell ref="U32:W32"/>
    <mergeCell ref="Q84:T84"/>
    <mergeCell ref="Q85:T85"/>
    <mergeCell ref="Q86:T86"/>
    <mergeCell ref="Q65:T65"/>
    <mergeCell ref="Q52:T52"/>
    <mergeCell ref="Q53:T53"/>
    <mergeCell ref="Q54:T54"/>
    <mergeCell ref="Q55:T55"/>
    <mergeCell ref="Q56:T56"/>
    <mergeCell ref="Q87:T87"/>
    <mergeCell ref="Q88:T88"/>
    <mergeCell ref="Q75:T75"/>
    <mergeCell ref="Q76:T76"/>
    <mergeCell ref="Q77:T77"/>
    <mergeCell ref="Q78:T78"/>
    <mergeCell ref="Q79:T79"/>
    <mergeCell ref="Q70:T70"/>
    <mergeCell ref="Q71:T71"/>
    <mergeCell ref="Q72:T72"/>
    <mergeCell ref="Q73:T73"/>
    <mergeCell ref="Q74:T74"/>
    <mergeCell ref="Q38:T38"/>
    <mergeCell ref="Q39:T39"/>
    <mergeCell ref="Q40:T40"/>
    <mergeCell ref="Q41:T41"/>
    <mergeCell ref="Q42:T42"/>
    <mergeCell ref="Q61:T61"/>
    <mergeCell ref="Q62:T62"/>
    <mergeCell ref="Q63:T63"/>
    <mergeCell ref="Q64:T64"/>
    <mergeCell ref="U17:W17"/>
    <mergeCell ref="Q17:T17"/>
    <mergeCell ref="Q18:T18"/>
    <mergeCell ref="U18:W18"/>
    <mergeCell ref="Q19:T19"/>
    <mergeCell ref="Q89:T89"/>
    <mergeCell ref="Q90:T90"/>
    <mergeCell ref="Q91:T91"/>
    <mergeCell ref="Q92:T92"/>
    <mergeCell ref="Q57:T57"/>
    <mergeCell ref="Q58:T58"/>
    <mergeCell ref="Q59:T59"/>
    <mergeCell ref="Q60:T60"/>
    <mergeCell ref="Q43:T43"/>
    <mergeCell ref="Q44:T44"/>
    <mergeCell ref="Q45:T45"/>
    <mergeCell ref="Q46:T46"/>
    <mergeCell ref="Q29:T29"/>
    <mergeCell ref="Q30:T30"/>
    <mergeCell ref="Q31:T31"/>
    <mergeCell ref="Q32:T32"/>
    <mergeCell ref="Q20:T20"/>
    <mergeCell ref="Q21:T21"/>
    <mergeCell ref="Q22:T22"/>
    <mergeCell ref="Q95:T95"/>
    <mergeCell ref="Q80:T80"/>
    <mergeCell ref="Q81:T81"/>
    <mergeCell ref="Q82:T82"/>
    <mergeCell ref="Q83:T83"/>
    <mergeCell ref="Q66:T66"/>
    <mergeCell ref="Q67:T67"/>
    <mergeCell ref="Q68:T68"/>
    <mergeCell ref="Q69:T69"/>
    <mergeCell ref="Q23:T23"/>
    <mergeCell ref="A8:G9"/>
    <mergeCell ref="A1:L1"/>
    <mergeCell ref="A6:B6"/>
    <mergeCell ref="C6:G6"/>
    <mergeCell ref="H6:I6"/>
    <mergeCell ref="J6:M6"/>
    <mergeCell ref="Q93:T93"/>
    <mergeCell ref="Q94:T94"/>
    <mergeCell ref="Q33:T33"/>
    <mergeCell ref="Q34:T34"/>
    <mergeCell ref="Q35:T35"/>
    <mergeCell ref="Q36:T36"/>
    <mergeCell ref="Q37:T37"/>
    <mergeCell ref="Q24:T24"/>
    <mergeCell ref="Q25:T25"/>
    <mergeCell ref="Q26:T26"/>
    <mergeCell ref="Q27:T27"/>
    <mergeCell ref="Q28:T28"/>
    <mergeCell ref="Q47:T47"/>
    <mergeCell ref="Q48:T48"/>
    <mergeCell ref="Q49:T49"/>
    <mergeCell ref="Q50:T50"/>
    <mergeCell ref="Q51:T51"/>
  </mergeCells>
  <phoneticPr fontId="3"/>
  <conditionalFormatting sqref="C6:G6">
    <cfRule type="expression" dxfId="12" priority="5">
      <formula>$C$6&lt;&gt;""</formula>
    </cfRule>
  </conditionalFormatting>
  <conditionalFormatting sqref="I18:M97">
    <cfRule type="containsText" dxfId="11" priority="11" operator="containsText" text="無">
      <formula>NOT(ISERROR(SEARCH("無",I18)))</formula>
    </cfRule>
    <cfRule type="containsText" dxfId="10" priority="12" operator="containsText" text="有">
      <formula>NOT(ISERROR(SEARCH("有",I18)))</formula>
    </cfRule>
    <cfRule type="containsText" dxfId="9" priority="13" operator="containsText" text="有">
      <formula>NOT(ISERROR(SEARCH("有",I18)))</formula>
    </cfRule>
  </conditionalFormatting>
  <conditionalFormatting sqref="J6:M6">
    <cfRule type="expression" dxfId="8" priority="4">
      <formula>$J$6&lt;&gt;""</formula>
    </cfRule>
  </conditionalFormatting>
  <conditionalFormatting sqref="N18:N97">
    <cfRule type="containsText" dxfId="7" priority="1" operator="containsText" text="校外">
      <formula>NOT(ISERROR(SEARCH("校外",N18)))</formula>
    </cfRule>
    <cfRule type="containsText" dxfId="6" priority="2" operator="containsText" text="校内">
      <formula>NOT(ISERROR(SEARCH("校内",N18)))</formula>
    </cfRule>
  </conditionalFormatting>
  <conditionalFormatting sqref="O6">
    <cfRule type="expression" dxfId="5" priority="3">
      <formula>$O$6&lt;&gt;""</formula>
    </cfRule>
  </conditionalFormatting>
  <conditionalFormatting sqref="P18:P97">
    <cfRule type="containsText" dxfId="4" priority="9" operator="containsText" text="無">
      <formula>NOT(ISERROR(SEARCH("無",P18)))</formula>
    </cfRule>
    <cfRule type="containsText" dxfId="3" priority="10" operator="containsText" text="有">
      <formula>NOT(ISERROR(SEARCH("有",P18)))</formula>
    </cfRule>
  </conditionalFormatting>
  <conditionalFormatting sqref="Q6">
    <cfRule type="expression" dxfId="2" priority="8">
      <formula>$Q$6&lt;&gt;""</formula>
    </cfRule>
  </conditionalFormatting>
  <conditionalFormatting sqref="S6">
    <cfRule type="expression" dxfId="1" priority="7">
      <formula>$S$6&lt;&gt;""</formula>
    </cfRule>
  </conditionalFormatting>
  <conditionalFormatting sqref="U6">
    <cfRule type="expression" dxfId="0" priority="6">
      <formula>$U$6&lt;&gt;""</formula>
    </cfRule>
  </conditionalFormatting>
  <dataValidations count="6">
    <dataValidation type="list" allowBlank="1" showInputMessage="1" showErrorMessage="1" sqref="C18:C97" xr:uid="{DC9890F6-C8BB-4A44-AEC4-A4AAA5D40954}">
      <formula1>"　　歳,0歳,1歳,2歳,3歳,4歳,5歳,6歳,7歳,8歳,9歳,10歳,11歳,12歳,13歳,14歳,15歳,16歳,17歳,18歳"</formula1>
    </dataValidation>
    <dataValidation type="list" allowBlank="1" showInputMessage="1" showErrorMessage="1" sqref="I18:M97 P18:P97" xr:uid="{28A01267-7B75-4A68-BCA0-9B6EAAA26300}">
      <formula1>"有・無,有,無"</formula1>
    </dataValidation>
    <dataValidation type="list" allowBlank="1" showInputMessage="1" showErrorMessage="1" sqref="D18:D97" xr:uid="{ACECEDD3-9105-472F-A07E-5FFC23C87E5C}">
      <formula1>"男・女,男,女"</formula1>
    </dataValidation>
    <dataValidation type="list" allowBlank="1" showInputMessage="1" showErrorMessage="1" sqref="E19:E97" xr:uid="{5ED1F5BF-1D8C-4798-80D5-F81D565B5B3D}">
      <formula1>"職員,0歳児,1歳児,2歳児,3歳児,4歳児,5歳児,1学年,2学年,3学年,4学年,5学年,6学年"</formula1>
    </dataValidation>
    <dataValidation type="list" allowBlank="1" showInputMessage="1" showErrorMessage="1" sqref="N18:N97" xr:uid="{06970F7B-DA81-4DB2-8735-8C694D733B5A}">
      <formula1>"校内・校外,校内,校外"</formula1>
    </dataValidation>
    <dataValidation type="list" allowBlank="1" showInputMessage="1" showErrorMessage="1" sqref="E18" xr:uid="{6072C524-AC35-4F90-9834-1BEA8F0BC165}">
      <formula1>"職員,1学年,2学年,3学年,4学年,5学年,6学年"</formula1>
    </dataValidation>
  </dataValidations>
  <pageMargins left="0.35433070866141736" right="0.15748031496062992" top="0.6692913385826772" bottom="0.31496062992125984" header="0.51181102362204722" footer="0.51181102362204722"/>
  <pageSetup paperSize="9" scale="64" fitToHeight="0" orientation="landscape" r:id="rId1"/>
  <headerFooter alignWithMargins="0">
    <oddHeader xml:space="preserve">&amp;RNo.&amp;P </oddHead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6F71-D5CF-4683-8E48-0F03E559828E}">
  <sheetPr>
    <tabColor rgb="FFFFC000"/>
  </sheetPr>
  <dimension ref="A1"/>
  <sheetViews>
    <sheetView workbookViewId="0"/>
  </sheetViews>
  <sheetFormatPr defaultRowHeight="18.75"/>
  <sheetData/>
  <phoneticPr fontId="3"/>
  <pageMargins left="0.7" right="0.7" top="0.75" bottom="0.75" header="0.3" footer="0.3"/>
  <pageSetup paperSize="9" orientation="portrait" verticalDpi="0"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9C7408-3A80-4C48-B153-D5BC2BC6CA2B}">
  <dimension ref="A1:S62"/>
  <sheetViews>
    <sheetView workbookViewId="0">
      <pane xSplit="2" ySplit="1" topLeftCell="C2" activePane="bottomRight" state="frozen"/>
      <selection pane="topRight" activeCell="C1" sqref="C1"/>
      <selection pane="bottomLeft" activeCell="A2" sqref="A2"/>
      <selection pane="bottomRight" activeCell="B2" sqref="B2"/>
    </sheetView>
  </sheetViews>
  <sheetFormatPr defaultRowHeight="18.75"/>
  <cols>
    <col min="2" max="2" width="9" style="33"/>
    <col min="3" max="3" width="9.375" bestFit="1" customWidth="1"/>
  </cols>
  <sheetData>
    <row r="1" spans="1:19">
      <c r="A1" t="s">
        <v>30</v>
      </c>
      <c r="B1" s="33" t="s">
        <v>0</v>
      </c>
      <c r="C1" t="str">
        <f>IF('(2)施設情報'!$C$8="","",'(2)施設情報'!$C$8)</f>
        <v/>
      </c>
      <c r="D1" t="str">
        <f>IF('(2)施設情報'!$C$9="","",'(2)施設情報'!$C$9)</f>
        <v/>
      </c>
      <c r="E1" t="str">
        <f>IF('(2)施設情報'!$C$10="","",'(2)施設情報'!$C$10)</f>
        <v/>
      </c>
      <c r="F1" t="str">
        <f>IF('(2)施設情報'!$C$11="","",'(2)施設情報'!$C$11)</f>
        <v/>
      </c>
      <c r="G1" t="str">
        <f>IF('(2)施設情報'!$C$12="","",'(2)施設情報'!$C$12)</f>
        <v/>
      </c>
      <c r="H1" t="str">
        <f>IF('(2)施設情報'!$C$13="","",'(2)施設情報'!$C$13)</f>
        <v/>
      </c>
      <c r="I1" t="str">
        <f>IF('(2)施設情報'!$C$14="","",'(2)施設情報'!$C$14)</f>
        <v/>
      </c>
      <c r="J1" t="str">
        <f>IF('(2)施設情報'!$C$15="","",'(2)施設情報'!$C$15)</f>
        <v/>
      </c>
      <c r="K1" t="str">
        <f>IF('(2)施設情報'!$C$16="","",'(2)施設情報'!$C$16)</f>
        <v/>
      </c>
      <c r="L1" t="str">
        <f>IF('(2)施設情報'!$C$17="","",'(2)施設情報'!$C$17)</f>
        <v/>
      </c>
      <c r="M1" t="str">
        <f>IF('(2)施設情報'!$C$18="","",'(2)施設情報'!$C$18)</f>
        <v/>
      </c>
      <c r="N1" t="str">
        <f>IF('(2)施設情報'!$C$19="","",'(2)施設情報'!$C$19)</f>
        <v/>
      </c>
      <c r="O1" t="str">
        <f>IF('(2)施設情報'!$C$20="","",'(2)施設情報'!$C$20)</f>
        <v/>
      </c>
      <c r="P1" t="str">
        <f>IF('(2)施設情報'!$C$21="","",'(2)施設情報'!$C$21)</f>
        <v/>
      </c>
      <c r="Q1" t="str">
        <f>IF('(2)施設情報'!$C$22="","",'(2)施設情報'!$C$22)</f>
        <v/>
      </c>
      <c r="R1" t="str">
        <f>IF('(2)施設情報'!$C$23="","",'(2)施設情報'!$C$23)</f>
        <v/>
      </c>
      <c r="S1" s="39" t="s">
        <v>93</v>
      </c>
    </row>
    <row r="2" spans="1:19">
      <c r="A2" t="s">
        <v>31</v>
      </c>
      <c r="B2" s="33">
        <f>MIN('(3)調査表 '!G18:G97)</f>
        <v>0</v>
      </c>
      <c r="C2">
        <f>COUNTIFS('(3)調査表 '!$G:$G,集計!$B2,'(3)調査表 '!$F:$F,集計!C$1)</f>
        <v>0</v>
      </c>
      <c r="D2">
        <f>COUNTIFS('(3)調査表 '!$G:$G,集計!$B2,'(3)調査表 '!$F:$F,集計!D$1)</f>
        <v>0</v>
      </c>
      <c r="E2">
        <f>COUNTIFS('(3)調査表 '!$G:$G,集計!$B2,'(3)調査表 '!$F:$F,集計!E$1)</f>
        <v>0</v>
      </c>
      <c r="F2">
        <f>COUNTIFS('(3)調査表 '!$G:$G,集計!$B2,'(3)調査表 '!$F:$F,集計!F$1)</f>
        <v>0</v>
      </c>
      <c r="G2">
        <f>COUNTIFS('(3)調査表 '!$G:$G,集計!$B2,'(3)調査表 '!$F:$F,集計!G$1)</f>
        <v>0</v>
      </c>
      <c r="H2">
        <f>COUNTIFS('(3)調査表 '!$G:$G,集計!$B2,'(3)調査表 '!$F:$F,集計!H$1)</f>
        <v>0</v>
      </c>
      <c r="I2">
        <f>COUNTIFS('(3)調査表 '!$G:$G,集計!$B2,'(3)調査表 '!$F:$F,集計!I$1)</f>
        <v>0</v>
      </c>
      <c r="J2">
        <f>COUNTIFS('(3)調査表 '!$G:$G,集計!$B2,'(3)調査表 '!$F:$F,集計!J$1)</f>
        <v>0</v>
      </c>
      <c r="K2">
        <f>COUNTIFS('(3)調査表 '!$G:$G,集計!$B2,'(3)調査表 '!$F:$F,集計!K$1)</f>
        <v>0</v>
      </c>
      <c r="L2">
        <f>COUNTIFS('(3)調査表 '!$G:$G,集計!$B2,'(3)調査表 '!$F:$F,集計!L$1)</f>
        <v>0</v>
      </c>
      <c r="M2">
        <f>COUNTIFS('(3)調査表 '!$G:$G,集計!$B2,'(3)調査表 '!$F:$F,集計!M$1)</f>
        <v>0</v>
      </c>
      <c r="N2">
        <f>COUNTIFS('(3)調査表 '!$G:$G,集計!$B2,'(3)調査表 '!$F:$F,集計!N$1)</f>
        <v>0</v>
      </c>
      <c r="O2">
        <f>COUNTIFS('(3)調査表 '!$G:$G,集計!$B2,'(3)調査表 '!$F:$F,集計!O$1)</f>
        <v>0</v>
      </c>
      <c r="P2">
        <f>COUNTIFS('(3)調査表 '!$G:$G,集計!$B2,'(3)調査表 '!$F:$F,集計!P$1)</f>
        <v>0</v>
      </c>
      <c r="Q2">
        <f>COUNTIFS('(3)調査表 '!$G:$G,集計!$B2,'(3)調査表 '!$F:$F,集計!Q$1)</f>
        <v>0</v>
      </c>
      <c r="R2">
        <f>COUNTIFS('(3)調査表 '!$G:$G,集計!$B2,'(3)調査表 '!$F:$F,集計!R$1)</f>
        <v>0</v>
      </c>
      <c r="S2">
        <f>SUM(C2:R2)</f>
        <v>0</v>
      </c>
    </row>
    <row r="3" spans="1:19">
      <c r="A3" t="s">
        <v>32</v>
      </c>
      <c r="B3" s="33">
        <f>B2+1</f>
        <v>1</v>
      </c>
      <c r="C3">
        <f>COUNTIFS('(3)調査表 '!$G:$G,集計!$B3,'(3)調査表 '!$F:$F,集計!C$1)</f>
        <v>0</v>
      </c>
      <c r="D3">
        <f>COUNTIFS('(3)調査表 '!$G:$G,集計!$B3,'(3)調査表 '!$F:$F,集計!D$1)</f>
        <v>0</v>
      </c>
      <c r="E3">
        <f>COUNTIFS('(3)調査表 '!$G:$G,集計!$B3,'(3)調査表 '!$F:$F,集計!E$1)</f>
        <v>0</v>
      </c>
      <c r="F3">
        <f>COUNTIFS('(3)調査表 '!$G:$G,集計!$B3,'(3)調査表 '!$F:$F,集計!F$1)</f>
        <v>0</v>
      </c>
      <c r="G3">
        <f>COUNTIFS('(3)調査表 '!$G:$G,集計!$B3,'(3)調査表 '!$F:$F,集計!G$1)</f>
        <v>0</v>
      </c>
      <c r="H3">
        <f>COUNTIFS('(3)調査表 '!$G:$G,集計!$B3,'(3)調査表 '!$F:$F,集計!H$1)</f>
        <v>0</v>
      </c>
      <c r="I3">
        <f>COUNTIFS('(3)調査表 '!$G:$G,集計!$B3,'(3)調査表 '!$F:$F,集計!I$1)</f>
        <v>0</v>
      </c>
      <c r="J3">
        <f>COUNTIFS('(3)調査表 '!$G:$G,集計!$B3,'(3)調査表 '!$F:$F,集計!J$1)</f>
        <v>0</v>
      </c>
      <c r="K3">
        <f>COUNTIFS('(3)調査表 '!$G:$G,集計!$B3,'(3)調査表 '!$F:$F,集計!K$1)</f>
        <v>0</v>
      </c>
      <c r="L3">
        <f>COUNTIFS('(3)調査表 '!$G:$G,集計!$B3,'(3)調査表 '!$F:$F,集計!L$1)</f>
        <v>0</v>
      </c>
      <c r="M3">
        <f>COUNTIFS('(3)調査表 '!$G:$G,集計!$B3,'(3)調査表 '!$F:$F,集計!M$1)</f>
        <v>0</v>
      </c>
      <c r="N3">
        <f>COUNTIFS('(3)調査表 '!$G:$G,集計!$B3,'(3)調査表 '!$F:$F,集計!N$1)</f>
        <v>0</v>
      </c>
      <c r="O3">
        <f>COUNTIFS('(3)調査表 '!$G:$G,集計!$B3,'(3)調査表 '!$F:$F,集計!O$1)</f>
        <v>0</v>
      </c>
      <c r="P3">
        <f>COUNTIFS('(3)調査表 '!$G:$G,集計!$B3,'(3)調査表 '!$F:$F,集計!P$1)</f>
        <v>0</v>
      </c>
      <c r="Q3">
        <f>COUNTIFS('(3)調査表 '!$G:$G,集計!$B3,'(3)調査表 '!$F:$F,集計!Q$1)</f>
        <v>0</v>
      </c>
      <c r="R3">
        <f>COUNTIFS('(3)調査表 '!$G:$G,集計!$B3,'(3)調査表 '!$F:$F,集計!R$1)</f>
        <v>0</v>
      </c>
      <c r="S3">
        <f t="shared" ref="S3:S62" si="0">SUM(C3:R3)</f>
        <v>0</v>
      </c>
    </row>
    <row r="4" spans="1:19">
      <c r="A4" t="s">
        <v>33</v>
      </c>
      <c r="B4" s="33">
        <f>B2+2</f>
        <v>2</v>
      </c>
      <c r="C4">
        <f>COUNTIFS('(3)調査表 '!$G:$G,集計!$B4,'(3)調査表 '!$F:$F,集計!C$1)</f>
        <v>0</v>
      </c>
      <c r="D4">
        <f>COUNTIFS('(3)調査表 '!$G:$G,集計!$B4,'(3)調査表 '!$F:$F,集計!D$1)</f>
        <v>0</v>
      </c>
      <c r="E4">
        <f>COUNTIFS('(3)調査表 '!$G:$G,集計!$B4,'(3)調査表 '!$F:$F,集計!E$1)</f>
        <v>0</v>
      </c>
      <c r="F4">
        <f>COUNTIFS('(3)調査表 '!$G:$G,集計!$B4,'(3)調査表 '!$F:$F,集計!F$1)</f>
        <v>0</v>
      </c>
      <c r="G4">
        <f>COUNTIFS('(3)調査表 '!$G:$G,集計!$B4,'(3)調査表 '!$F:$F,集計!G$1)</f>
        <v>0</v>
      </c>
      <c r="H4">
        <f>COUNTIFS('(3)調査表 '!$G:$G,集計!$B4,'(3)調査表 '!$F:$F,集計!H$1)</f>
        <v>0</v>
      </c>
      <c r="I4">
        <f>COUNTIFS('(3)調査表 '!$G:$G,集計!$B4,'(3)調査表 '!$F:$F,集計!I$1)</f>
        <v>0</v>
      </c>
      <c r="J4">
        <f>COUNTIFS('(3)調査表 '!$G:$G,集計!$B4,'(3)調査表 '!$F:$F,集計!J$1)</f>
        <v>0</v>
      </c>
      <c r="K4">
        <f>COUNTIFS('(3)調査表 '!$G:$G,集計!$B4,'(3)調査表 '!$F:$F,集計!K$1)</f>
        <v>0</v>
      </c>
      <c r="L4">
        <f>COUNTIFS('(3)調査表 '!$G:$G,集計!$B4,'(3)調査表 '!$F:$F,集計!L$1)</f>
        <v>0</v>
      </c>
      <c r="M4">
        <f>COUNTIFS('(3)調査表 '!$G:$G,集計!$B4,'(3)調査表 '!$F:$F,集計!M$1)</f>
        <v>0</v>
      </c>
      <c r="N4">
        <f>COUNTIFS('(3)調査表 '!$G:$G,集計!$B4,'(3)調査表 '!$F:$F,集計!N$1)</f>
        <v>0</v>
      </c>
      <c r="O4">
        <f>COUNTIFS('(3)調査表 '!$G:$G,集計!$B4,'(3)調査表 '!$F:$F,集計!O$1)</f>
        <v>0</v>
      </c>
      <c r="P4">
        <f>COUNTIFS('(3)調査表 '!$G:$G,集計!$B4,'(3)調査表 '!$F:$F,集計!P$1)</f>
        <v>0</v>
      </c>
      <c r="Q4">
        <f>COUNTIFS('(3)調査表 '!$G:$G,集計!$B4,'(3)調査表 '!$F:$F,集計!Q$1)</f>
        <v>0</v>
      </c>
      <c r="R4">
        <f>COUNTIFS('(3)調査表 '!$G:$G,集計!$B4,'(3)調査表 '!$F:$F,集計!R$1)</f>
        <v>0</v>
      </c>
      <c r="S4">
        <f t="shared" si="0"/>
        <v>0</v>
      </c>
    </row>
    <row r="5" spans="1:19">
      <c r="A5" t="s">
        <v>34</v>
      </c>
      <c r="B5" s="33">
        <f>B2+3</f>
        <v>3</v>
      </c>
      <c r="C5">
        <f>COUNTIFS('(3)調査表 '!$G:$G,集計!$B5,'(3)調査表 '!$F:$F,集計!C$1)</f>
        <v>0</v>
      </c>
      <c r="D5">
        <f>COUNTIFS('(3)調査表 '!$G:$G,集計!$B5,'(3)調査表 '!$F:$F,集計!D$1)</f>
        <v>0</v>
      </c>
      <c r="E5">
        <f>COUNTIFS('(3)調査表 '!$G:$G,集計!$B5,'(3)調査表 '!$F:$F,集計!E$1)</f>
        <v>0</v>
      </c>
      <c r="F5">
        <f>COUNTIFS('(3)調査表 '!$G:$G,集計!$B5,'(3)調査表 '!$F:$F,集計!F$1)</f>
        <v>0</v>
      </c>
      <c r="G5">
        <f>COUNTIFS('(3)調査表 '!$G:$G,集計!$B5,'(3)調査表 '!$F:$F,集計!G$1)</f>
        <v>0</v>
      </c>
      <c r="H5">
        <f>COUNTIFS('(3)調査表 '!$G:$G,集計!$B5,'(3)調査表 '!$F:$F,集計!H$1)</f>
        <v>0</v>
      </c>
      <c r="I5">
        <f>COUNTIFS('(3)調査表 '!$G:$G,集計!$B5,'(3)調査表 '!$F:$F,集計!I$1)</f>
        <v>0</v>
      </c>
      <c r="J5">
        <f>COUNTIFS('(3)調査表 '!$G:$G,集計!$B5,'(3)調査表 '!$F:$F,集計!J$1)</f>
        <v>0</v>
      </c>
      <c r="K5">
        <f>COUNTIFS('(3)調査表 '!$G:$G,集計!$B5,'(3)調査表 '!$F:$F,集計!K$1)</f>
        <v>0</v>
      </c>
      <c r="L5">
        <f>COUNTIFS('(3)調査表 '!$G:$G,集計!$B5,'(3)調査表 '!$F:$F,集計!L$1)</f>
        <v>0</v>
      </c>
      <c r="M5">
        <f>COUNTIFS('(3)調査表 '!$G:$G,集計!$B5,'(3)調査表 '!$F:$F,集計!M$1)</f>
        <v>0</v>
      </c>
      <c r="N5">
        <f>COUNTIFS('(3)調査表 '!$G:$G,集計!$B5,'(3)調査表 '!$F:$F,集計!N$1)</f>
        <v>0</v>
      </c>
      <c r="O5">
        <f>COUNTIFS('(3)調査表 '!$G:$G,集計!$B5,'(3)調査表 '!$F:$F,集計!O$1)</f>
        <v>0</v>
      </c>
      <c r="P5">
        <f>COUNTIFS('(3)調査表 '!$G:$G,集計!$B5,'(3)調査表 '!$F:$F,集計!P$1)</f>
        <v>0</v>
      </c>
      <c r="Q5">
        <f>COUNTIFS('(3)調査表 '!$G:$G,集計!$B5,'(3)調査表 '!$F:$F,集計!Q$1)</f>
        <v>0</v>
      </c>
      <c r="R5">
        <f>COUNTIFS('(3)調査表 '!$G:$G,集計!$B5,'(3)調査表 '!$F:$F,集計!R$1)</f>
        <v>0</v>
      </c>
      <c r="S5">
        <f t="shared" si="0"/>
        <v>0</v>
      </c>
    </row>
    <row r="6" spans="1:19">
      <c r="A6" t="s">
        <v>35</v>
      </c>
      <c r="B6" s="33">
        <f>B2+4</f>
        <v>4</v>
      </c>
      <c r="C6">
        <f>COUNTIFS('(3)調査表 '!$G:$G,集計!$B6,'(3)調査表 '!$F:$F,集計!C$1)</f>
        <v>0</v>
      </c>
      <c r="D6">
        <f>COUNTIFS('(3)調査表 '!$G:$G,集計!$B6,'(3)調査表 '!$F:$F,集計!D$1)</f>
        <v>0</v>
      </c>
      <c r="E6">
        <f>COUNTIFS('(3)調査表 '!$G:$G,集計!$B6,'(3)調査表 '!$F:$F,集計!E$1)</f>
        <v>0</v>
      </c>
      <c r="F6">
        <f>COUNTIFS('(3)調査表 '!$G:$G,集計!$B6,'(3)調査表 '!$F:$F,集計!F$1)</f>
        <v>0</v>
      </c>
      <c r="G6">
        <f>COUNTIFS('(3)調査表 '!$G:$G,集計!$B6,'(3)調査表 '!$F:$F,集計!G$1)</f>
        <v>0</v>
      </c>
      <c r="H6">
        <f>COUNTIFS('(3)調査表 '!$G:$G,集計!$B6,'(3)調査表 '!$F:$F,集計!H$1)</f>
        <v>0</v>
      </c>
      <c r="I6">
        <f>COUNTIFS('(3)調査表 '!$G:$G,集計!$B6,'(3)調査表 '!$F:$F,集計!I$1)</f>
        <v>0</v>
      </c>
      <c r="J6">
        <f>COUNTIFS('(3)調査表 '!$G:$G,集計!$B6,'(3)調査表 '!$F:$F,集計!J$1)</f>
        <v>0</v>
      </c>
      <c r="K6">
        <f>COUNTIFS('(3)調査表 '!$G:$G,集計!$B6,'(3)調査表 '!$F:$F,集計!K$1)</f>
        <v>0</v>
      </c>
      <c r="L6">
        <f>COUNTIFS('(3)調査表 '!$G:$G,集計!$B6,'(3)調査表 '!$F:$F,集計!L$1)</f>
        <v>0</v>
      </c>
      <c r="M6">
        <f>COUNTIFS('(3)調査表 '!$G:$G,集計!$B6,'(3)調査表 '!$F:$F,集計!M$1)</f>
        <v>0</v>
      </c>
      <c r="N6">
        <f>COUNTIFS('(3)調査表 '!$G:$G,集計!$B6,'(3)調査表 '!$F:$F,集計!N$1)</f>
        <v>0</v>
      </c>
      <c r="O6">
        <f>COUNTIFS('(3)調査表 '!$G:$G,集計!$B6,'(3)調査表 '!$F:$F,集計!O$1)</f>
        <v>0</v>
      </c>
      <c r="P6">
        <f>COUNTIFS('(3)調査表 '!$G:$G,集計!$B6,'(3)調査表 '!$F:$F,集計!P$1)</f>
        <v>0</v>
      </c>
      <c r="Q6">
        <f>COUNTIFS('(3)調査表 '!$G:$G,集計!$B6,'(3)調査表 '!$F:$F,集計!Q$1)</f>
        <v>0</v>
      </c>
      <c r="R6">
        <f>COUNTIFS('(3)調査表 '!$G:$G,集計!$B6,'(3)調査表 '!$F:$F,集計!R$1)</f>
        <v>0</v>
      </c>
      <c r="S6">
        <f t="shared" si="0"/>
        <v>0</v>
      </c>
    </row>
    <row r="7" spans="1:19">
      <c r="A7" t="s">
        <v>36</v>
      </c>
      <c r="B7" s="33">
        <f>B2+5</f>
        <v>5</v>
      </c>
      <c r="C7">
        <f>COUNTIFS('(3)調査表 '!$G:$G,集計!$B7,'(3)調査表 '!$F:$F,集計!C$1)</f>
        <v>0</v>
      </c>
      <c r="D7">
        <f>COUNTIFS('(3)調査表 '!$G:$G,集計!$B7,'(3)調査表 '!$F:$F,集計!D$1)</f>
        <v>0</v>
      </c>
      <c r="E7">
        <f>COUNTIFS('(3)調査表 '!$G:$G,集計!$B7,'(3)調査表 '!$F:$F,集計!E$1)</f>
        <v>0</v>
      </c>
      <c r="F7">
        <f>COUNTIFS('(3)調査表 '!$G:$G,集計!$B7,'(3)調査表 '!$F:$F,集計!F$1)</f>
        <v>0</v>
      </c>
      <c r="G7">
        <f>COUNTIFS('(3)調査表 '!$G:$G,集計!$B7,'(3)調査表 '!$F:$F,集計!G$1)</f>
        <v>0</v>
      </c>
      <c r="H7">
        <f>COUNTIFS('(3)調査表 '!$G:$G,集計!$B7,'(3)調査表 '!$F:$F,集計!H$1)</f>
        <v>0</v>
      </c>
      <c r="I7">
        <f>COUNTIFS('(3)調査表 '!$G:$G,集計!$B7,'(3)調査表 '!$F:$F,集計!I$1)</f>
        <v>0</v>
      </c>
      <c r="J7">
        <f>COUNTIFS('(3)調査表 '!$G:$G,集計!$B7,'(3)調査表 '!$F:$F,集計!J$1)</f>
        <v>0</v>
      </c>
      <c r="K7">
        <f>COUNTIFS('(3)調査表 '!$G:$G,集計!$B7,'(3)調査表 '!$F:$F,集計!K$1)</f>
        <v>0</v>
      </c>
      <c r="L7">
        <f>COUNTIFS('(3)調査表 '!$G:$G,集計!$B7,'(3)調査表 '!$F:$F,集計!L$1)</f>
        <v>0</v>
      </c>
      <c r="M7">
        <f>COUNTIFS('(3)調査表 '!$G:$G,集計!$B7,'(3)調査表 '!$F:$F,集計!M$1)</f>
        <v>0</v>
      </c>
      <c r="N7">
        <f>COUNTIFS('(3)調査表 '!$G:$G,集計!$B7,'(3)調査表 '!$F:$F,集計!N$1)</f>
        <v>0</v>
      </c>
      <c r="O7">
        <f>COUNTIFS('(3)調査表 '!$G:$G,集計!$B7,'(3)調査表 '!$F:$F,集計!O$1)</f>
        <v>0</v>
      </c>
      <c r="P7">
        <f>COUNTIFS('(3)調査表 '!$G:$G,集計!$B7,'(3)調査表 '!$F:$F,集計!P$1)</f>
        <v>0</v>
      </c>
      <c r="Q7">
        <f>COUNTIFS('(3)調査表 '!$G:$G,集計!$B7,'(3)調査表 '!$F:$F,集計!Q$1)</f>
        <v>0</v>
      </c>
      <c r="R7">
        <f>COUNTIFS('(3)調査表 '!$G:$G,集計!$B7,'(3)調査表 '!$F:$F,集計!R$1)</f>
        <v>0</v>
      </c>
      <c r="S7">
        <f t="shared" si="0"/>
        <v>0</v>
      </c>
    </row>
    <row r="8" spans="1:19">
      <c r="A8" t="s">
        <v>37</v>
      </c>
      <c r="B8" s="33">
        <f>B2+6</f>
        <v>6</v>
      </c>
      <c r="C8">
        <f>COUNTIFS('(3)調査表 '!$G:$G,集計!$B8,'(3)調査表 '!$F:$F,集計!C$1)</f>
        <v>0</v>
      </c>
      <c r="D8">
        <f>COUNTIFS('(3)調査表 '!$G:$G,集計!$B8,'(3)調査表 '!$F:$F,集計!D$1)</f>
        <v>0</v>
      </c>
      <c r="E8">
        <f>COUNTIFS('(3)調査表 '!$G:$G,集計!$B8,'(3)調査表 '!$F:$F,集計!E$1)</f>
        <v>0</v>
      </c>
      <c r="F8">
        <f>COUNTIFS('(3)調査表 '!$G:$G,集計!$B8,'(3)調査表 '!$F:$F,集計!F$1)</f>
        <v>0</v>
      </c>
      <c r="G8">
        <f>COUNTIFS('(3)調査表 '!$G:$G,集計!$B8,'(3)調査表 '!$F:$F,集計!G$1)</f>
        <v>0</v>
      </c>
      <c r="H8">
        <f>COUNTIFS('(3)調査表 '!$G:$G,集計!$B8,'(3)調査表 '!$F:$F,集計!H$1)</f>
        <v>0</v>
      </c>
      <c r="I8">
        <f>COUNTIFS('(3)調査表 '!$G:$G,集計!$B8,'(3)調査表 '!$F:$F,集計!I$1)</f>
        <v>0</v>
      </c>
      <c r="J8">
        <f>COUNTIFS('(3)調査表 '!$G:$G,集計!$B8,'(3)調査表 '!$F:$F,集計!J$1)</f>
        <v>0</v>
      </c>
      <c r="K8">
        <f>COUNTIFS('(3)調査表 '!$G:$G,集計!$B8,'(3)調査表 '!$F:$F,集計!K$1)</f>
        <v>0</v>
      </c>
      <c r="L8">
        <f>COUNTIFS('(3)調査表 '!$G:$G,集計!$B8,'(3)調査表 '!$F:$F,集計!L$1)</f>
        <v>0</v>
      </c>
      <c r="M8">
        <f>COUNTIFS('(3)調査表 '!$G:$G,集計!$B8,'(3)調査表 '!$F:$F,集計!M$1)</f>
        <v>0</v>
      </c>
      <c r="N8">
        <f>COUNTIFS('(3)調査表 '!$G:$G,集計!$B8,'(3)調査表 '!$F:$F,集計!N$1)</f>
        <v>0</v>
      </c>
      <c r="O8">
        <f>COUNTIFS('(3)調査表 '!$G:$G,集計!$B8,'(3)調査表 '!$F:$F,集計!O$1)</f>
        <v>0</v>
      </c>
      <c r="P8">
        <f>COUNTIFS('(3)調査表 '!$G:$G,集計!$B8,'(3)調査表 '!$F:$F,集計!P$1)</f>
        <v>0</v>
      </c>
      <c r="Q8">
        <f>COUNTIFS('(3)調査表 '!$G:$G,集計!$B8,'(3)調査表 '!$F:$F,集計!Q$1)</f>
        <v>0</v>
      </c>
      <c r="R8">
        <f>COUNTIFS('(3)調査表 '!$G:$G,集計!$B8,'(3)調査表 '!$F:$F,集計!R$1)</f>
        <v>0</v>
      </c>
      <c r="S8">
        <f t="shared" si="0"/>
        <v>0</v>
      </c>
    </row>
    <row r="9" spans="1:19">
      <c r="A9" t="s">
        <v>38</v>
      </c>
      <c r="B9" s="33">
        <f>B2+7</f>
        <v>7</v>
      </c>
      <c r="C9">
        <f>COUNTIFS('(3)調査表 '!$G:$G,集計!$B9,'(3)調査表 '!$F:$F,集計!C$1)</f>
        <v>0</v>
      </c>
      <c r="D9">
        <f>COUNTIFS('(3)調査表 '!$G:$G,集計!$B9,'(3)調査表 '!$F:$F,集計!D$1)</f>
        <v>0</v>
      </c>
      <c r="E9">
        <f>COUNTIFS('(3)調査表 '!$G:$G,集計!$B9,'(3)調査表 '!$F:$F,集計!E$1)</f>
        <v>0</v>
      </c>
      <c r="F9">
        <f>COUNTIFS('(3)調査表 '!$G:$G,集計!$B9,'(3)調査表 '!$F:$F,集計!F$1)</f>
        <v>0</v>
      </c>
      <c r="G9">
        <f>COUNTIFS('(3)調査表 '!$G:$G,集計!$B9,'(3)調査表 '!$F:$F,集計!G$1)</f>
        <v>0</v>
      </c>
      <c r="H9">
        <f>COUNTIFS('(3)調査表 '!$G:$G,集計!$B9,'(3)調査表 '!$F:$F,集計!H$1)</f>
        <v>0</v>
      </c>
      <c r="I9">
        <f>COUNTIFS('(3)調査表 '!$G:$G,集計!$B9,'(3)調査表 '!$F:$F,集計!I$1)</f>
        <v>0</v>
      </c>
      <c r="J9">
        <f>COUNTIFS('(3)調査表 '!$G:$G,集計!$B9,'(3)調査表 '!$F:$F,集計!J$1)</f>
        <v>0</v>
      </c>
      <c r="K9">
        <f>COUNTIFS('(3)調査表 '!$G:$G,集計!$B9,'(3)調査表 '!$F:$F,集計!K$1)</f>
        <v>0</v>
      </c>
      <c r="L9">
        <f>COUNTIFS('(3)調査表 '!$G:$G,集計!$B9,'(3)調査表 '!$F:$F,集計!L$1)</f>
        <v>0</v>
      </c>
      <c r="M9">
        <f>COUNTIFS('(3)調査表 '!$G:$G,集計!$B9,'(3)調査表 '!$F:$F,集計!M$1)</f>
        <v>0</v>
      </c>
      <c r="N9">
        <f>COUNTIFS('(3)調査表 '!$G:$G,集計!$B9,'(3)調査表 '!$F:$F,集計!N$1)</f>
        <v>0</v>
      </c>
      <c r="O9">
        <f>COUNTIFS('(3)調査表 '!$G:$G,集計!$B9,'(3)調査表 '!$F:$F,集計!O$1)</f>
        <v>0</v>
      </c>
      <c r="P9">
        <f>COUNTIFS('(3)調査表 '!$G:$G,集計!$B9,'(3)調査表 '!$F:$F,集計!P$1)</f>
        <v>0</v>
      </c>
      <c r="Q9">
        <f>COUNTIFS('(3)調査表 '!$G:$G,集計!$B9,'(3)調査表 '!$F:$F,集計!Q$1)</f>
        <v>0</v>
      </c>
      <c r="R9">
        <f>COUNTIFS('(3)調査表 '!$G:$G,集計!$B9,'(3)調査表 '!$F:$F,集計!R$1)</f>
        <v>0</v>
      </c>
      <c r="S9">
        <f t="shared" si="0"/>
        <v>0</v>
      </c>
    </row>
    <row r="10" spans="1:19">
      <c r="A10" t="s">
        <v>39</v>
      </c>
      <c r="B10" s="33">
        <f>B2+8</f>
        <v>8</v>
      </c>
      <c r="C10">
        <f>COUNTIFS('(3)調査表 '!$G:$G,集計!$B10,'(3)調査表 '!$F:$F,集計!C$1)</f>
        <v>0</v>
      </c>
      <c r="D10">
        <f>COUNTIFS('(3)調査表 '!$G:$G,集計!$B10,'(3)調査表 '!$F:$F,集計!D$1)</f>
        <v>0</v>
      </c>
      <c r="E10">
        <f>COUNTIFS('(3)調査表 '!$G:$G,集計!$B10,'(3)調査表 '!$F:$F,集計!E$1)</f>
        <v>0</v>
      </c>
      <c r="F10">
        <f>COUNTIFS('(3)調査表 '!$G:$G,集計!$B10,'(3)調査表 '!$F:$F,集計!F$1)</f>
        <v>0</v>
      </c>
      <c r="G10">
        <f>COUNTIFS('(3)調査表 '!$G:$G,集計!$B10,'(3)調査表 '!$F:$F,集計!G$1)</f>
        <v>0</v>
      </c>
      <c r="H10">
        <f>COUNTIFS('(3)調査表 '!$G:$G,集計!$B10,'(3)調査表 '!$F:$F,集計!H$1)</f>
        <v>0</v>
      </c>
      <c r="I10">
        <f>COUNTIFS('(3)調査表 '!$G:$G,集計!$B10,'(3)調査表 '!$F:$F,集計!I$1)</f>
        <v>0</v>
      </c>
      <c r="J10">
        <f>COUNTIFS('(3)調査表 '!$G:$G,集計!$B10,'(3)調査表 '!$F:$F,集計!J$1)</f>
        <v>0</v>
      </c>
      <c r="K10">
        <f>COUNTIFS('(3)調査表 '!$G:$G,集計!$B10,'(3)調査表 '!$F:$F,集計!K$1)</f>
        <v>0</v>
      </c>
      <c r="L10">
        <f>COUNTIFS('(3)調査表 '!$G:$G,集計!$B10,'(3)調査表 '!$F:$F,集計!L$1)</f>
        <v>0</v>
      </c>
      <c r="M10">
        <f>COUNTIFS('(3)調査表 '!$G:$G,集計!$B10,'(3)調査表 '!$F:$F,集計!M$1)</f>
        <v>0</v>
      </c>
      <c r="N10">
        <f>COUNTIFS('(3)調査表 '!$G:$G,集計!$B10,'(3)調査表 '!$F:$F,集計!N$1)</f>
        <v>0</v>
      </c>
      <c r="O10">
        <f>COUNTIFS('(3)調査表 '!$G:$G,集計!$B10,'(3)調査表 '!$F:$F,集計!O$1)</f>
        <v>0</v>
      </c>
      <c r="P10">
        <f>COUNTIFS('(3)調査表 '!$G:$G,集計!$B10,'(3)調査表 '!$F:$F,集計!P$1)</f>
        <v>0</v>
      </c>
      <c r="Q10">
        <f>COUNTIFS('(3)調査表 '!$G:$G,集計!$B10,'(3)調査表 '!$F:$F,集計!Q$1)</f>
        <v>0</v>
      </c>
      <c r="R10">
        <f>COUNTIFS('(3)調査表 '!$G:$G,集計!$B10,'(3)調査表 '!$F:$F,集計!R$1)</f>
        <v>0</v>
      </c>
      <c r="S10">
        <f t="shared" si="0"/>
        <v>0</v>
      </c>
    </row>
    <row r="11" spans="1:19">
      <c r="A11" t="s">
        <v>40</v>
      </c>
      <c r="B11" s="33">
        <f>B2+9</f>
        <v>9</v>
      </c>
      <c r="C11">
        <f>COUNTIFS('(3)調査表 '!$G:$G,集計!$B11,'(3)調査表 '!$F:$F,集計!C$1)</f>
        <v>0</v>
      </c>
      <c r="D11">
        <f>COUNTIFS('(3)調査表 '!$G:$G,集計!$B11,'(3)調査表 '!$F:$F,集計!D$1)</f>
        <v>0</v>
      </c>
      <c r="E11">
        <f>COUNTIFS('(3)調査表 '!$G:$G,集計!$B11,'(3)調査表 '!$F:$F,集計!E$1)</f>
        <v>0</v>
      </c>
      <c r="F11">
        <f>COUNTIFS('(3)調査表 '!$G:$G,集計!$B11,'(3)調査表 '!$F:$F,集計!F$1)</f>
        <v>0</v>
      </c>
      <c r="G11">
        <f>COUNTIFS('(3)調査表 '!$G:$G,集計!$B11,'(3)調査表 '!$F:$F,集計!G$1)</f>
        <v>0</v>
      </c>
      <c r="H11">
        <f>COUNTIFS('(3)調査表 '!$G:$G,集計!$B11,'(3)調査表 '!$F:$F,集計!H$1)</f>
        <v>0</v>
      </c>
      <c r="I11">
        <f>COUNTIFS('(3)調査表 '!$G:$G,集計!$B11,'(3)調査表 '!$F:$F,集計!I$1)</f>
        <v>0</v>
      </c>
      <c r="J11">
        <f>COUNTIFS('(3)調査表 '!$G:$G,集計!$B11,'(3)調査表 '!$F:$F,集計!J$1)</f>
        <v>0</v>
      </c>
      <c r="K11">
        <f>COUNTIFS('(3)調査表 '!$G:$G,集計!$B11,'(3)調査表 '!$F:$F,集計!K$1)</f>
        <v>0</v>
      </c>
      <c r="L11">
        <f>COUNTIFS('(3)調査表 '!$G:$G,集計!$B11,'(3)調査表 '!$F:$F,集計!L$1)</f>
        <v>0</v>
      </c>
      <c r="M11">
        <f>COUNTIFS('(3)調査表 '!$G:$G,集計!$B11,'(3)調査表 '!$F:$F,集計!M$1)</f>
        <v>0</v>
      </c>
      <c r="N11">
        <f>COUNTIFS('(3)調査表 '!$G:$G,集計!$B11,'(3)調査表 '!$F:$F,集計!N$1)</f>
        <v>0</v>
      </c>
      <c r="O11">
        <f>COUNTIFS('(3)調査表 '!$G:$G,集計!$B11,'(3)調査表 '!$F:$F,集計!O$1)</f>
        <v>0</v>
      </c>
      <c r="P11">
        <f>COUNTIFS('(3)調査表 '!$G:$G,集計!$B11,'(3)調査表 '!$F:$F,集計!P$1)</f>
        <v>0</v>
      </c>
      <c r="Q11">
        <f>COUNTIFS('(3)調査表 '!$G:$G,集計!$B11,'(3)調査表 '!$F:$F,集計!Q$1)</f>
        <v>0</v>
      </c>
      <c r="R11">
        <f>COUNTIFS('(3)調査表 '!$G:$G,集計!$B11,'(3)調査表 '!$F:$F,集計!R$1)</f>
        <v>0</v>
      </c>
      <c r="S11">
        <f t="shared" si="0"/>
        <v>0</v>
      </c>
    </row>
    <row r="12" spans="1:19">
      <c r="A12" t="s">
        <v>41</v>
      </c>
      <c r="B12" s="33">
        <f>B2+10</f>
        <v>10</v>
      </c>
      <c r="C12">
        <f>COUNTIFS('(3)調査表 '!$G:$G,集計!$B12,'(3)調査表 '!$F:$F,集計!C$1)</f>
        <v>0</v>
      </c>
      <c r="D12">
        <f>COUNTIFS('(3)調査表 '!$G:$G,集計!$B12,'(3)調査表 '!$F:$F,集計!D$1)</f>
        <v>0</v>
      </c>
      <c r="E12">
        <f>COUNTIFS('(3)調査表 '!$G:$G,集計!$B12,'(3)調査表 '!$F:$F,集計!E$1)</f>
        <v>0</v>
      </c>
      <c r="F12">
        <f>COUNTIFS('(3)調査表 '!$G:$G,集計!$B12,'(3)調査表 '!$F:$F,集計!F$1)</f>
        <v>0</v>
      </c>
      <c r="G12">
        <f>COUNTIFS('(3)調査表 '!$G:$G,集計!$B12,'(3)調査表 '!$F:$F,集計!G$1)</f>
        <v>0</v>
      </c>
      <c r="H12">
        <f>COUNTIFS('(3)調査表 '!$G:$G,集計!$B12,'(3)調査表 '!$F:$F,集計!H$1)</f>
        <v>0</v>
      </c>
      <c r="I12">
        <f>COUNTIFS('(3)調査表 '!$G:$G,集計!$B12,'(3)調査表 '!$F:$F,集計!I$1)</f>
        <v>0</v>
      </c>
      <c r="J12">
        <f>COUNTIFS('(3)調査表 '!$G:$G,集計!$B12,'(3)調査表 '!$F:$F,集計!J$1)</f>
        <v>0</v>
      </c>
      <c r="K12">
        <f>COUNTIFS('(3)調査表 '!$G:$G,集計!$B12,'(3)調査表 '!$F:$F,集計!K$1)</f>
        <v>0</v>
      </c>
      <c r="L12">
        <f>COUNTIFS('(3)調査表 '!$G:$G,集計!$B12,'(3)調査表 '!$F:$F,集計!L$1)</f>
        <v>0</v>
      </c>
      <c r="M12">
        <f>COUNTIFS('(3)調査表 '!$G:$G,集計!$B12,'(3)調査表 '!$F:$F,集計!M$1)</f>
        <v>0</v>
      </c>
      <c r="N12">
        <f>COUNTIFS('(3)調査表 '!$G:$G,集計!$B12,'(3)調査表 '!$F:$F,集計!N$1)</f>
        <v>0</v>
      </c>
      <c r="O12">
        <f>COUNTIFS('(3)調査表 '!$G:$G,集計!$B12,'(3)調査表 '!$F:$F,集計!O$1)</f>
        <v>0</v>
      </c>
      <c r="P12">
        <f>COUNTIFS('(3)調査表 '!$G:$G,集計!$B12,'(3)調査表 '!$F:$F,集計!P$1)</f>
        <v>0</v>
      </c>
      <c r="Q12">
        <f>COUNTIFS('(3)調査表 '!$G:$G,集計!$B12,'(3)調査表 '!$F:$F,集計!Q$1)</f>
        <v>0</v>
      </c>
      <c r="R12">
        <f>COUNTIFS('(3)調査表 '!$G:$G,集計!$B12,'(3)調査表 '!$F:$F,集計!R$1)</f>
        <v>0</v>
      </c>
      <c r="S12">
        <f t="shared" si="0"/>
        <v>0</v>
      </c>
    </row>
    <row r="13" spans="1:19">
      <c r="A13" t="s">
        <v>42</v>
      </c>
      <c r="B13" s="33">
        <f>B2+11</f>
        <v>11</v>
      </c>
      <c r="C13">
        <f>COUNTIFS('(3)調査表 '!$G:$G,集計!$B13,'(3)調査表 '!$F:$F,集計!C$1)</f>
        <v>0</v>
      </c>
      <c r="D13">
        <f>COUNTIFS('(3)調査表 '!$G:$G,集計!$B13,'(3)調査表 '!$F:$F,集計!D$1)</f>
        <v>0</v>
      </c>
      <c r="E13">
        <f>COUNTIFS('(3)調査表 '!$G:$G,集計!$B13,'(3)調査表 '!$F:$F,集計!E$1)</f>
        <v>0</v>
      </c>
      <c r="F13">
        <f>COUNTIFS('(3)調査表 '!$G:$G,集計!$B13,'(3)調査表 '!$F:$F,集計!F$1)</f>
        <v>0</v>
      </c>
      <c r="G13">
        <f>COUNTIFS('(3)調査表 '!$G:$G,集計!$B13,'(3)調査表 '!$F:$F,集計!G$1)</f>
        <v>0</v>
      </c>
      <c r="H13">
        <f>COUNTIFS('(3)調査表 '!$G:$G,集計!$B13,'(3)調査表 '!$F:$F,集計!H$1)</f>
        <v>0</v>
      </c>
      <c r="I13">
        <f>COUNTIFS('(3)調査表 '!$G:$G,集計!$B13,'(3)調査表 '!$F:$F,集計!I$1)</f>
        <v>0</v>
      </c>
      <c r="J13">
        <f>COUNTIFS('(3)調査表 '!$G:$G,集計!$B13,'(3)調査表 '!$F:$F,集計!J$1)</f>
        <v>0</v>
      </c>
      <c r="K13">
        <f>COUNTIFS('(3)調査表 '!$G:$G,集計!$B13,'(3)調査表 '!$F:$F,集計!K$1)</f>
        <v>0</v>
      </c>
      <c r="L13">
        <f>COUNTIFS('(3)調査表 '!$G:$G,集計!$B13,'(3)調査表 '!$F:$F,集計!L$1)</f>
        <v>0</v>
      </c>
      <c r="M13">
        <f>COUNTIFS('(3)調査表 '!$G:$G,集計!$B13,'(3)調査表 '!$F:$F,集計!M$1)</f>
        <v>0</v>
      </c>
      <c r="N13">
        <f>COUNTIFS('(3)調査表 '!$G:$G,集計!$B13,'(3)調査表 '!$F:$F,集計!N$1)</f>
        <v>0</v>
      </c>
      <c r="O13">
        <f>COUNTIFS('(3)調査表 '!$G:$G,集計!$B13,'(3)調査表 '!$F:$F,集計!O$1)</f>
        <v>0</v>
      </c>
      <c r="P13">
        <f>COUNTIFS('(3)調査表 '!$G:$G,集計!$B13,'(3)調査表 '!$F:$F,集計!P$1)</f>
        <v>0</v>
      </c>
      <c r="Q13">
        <f>COUNTIFS('(3)調査表 '!$G:$G,集計!$B13,'(3)調査表 '!$F:$F,集計!Q$1)</f>
        <v>0</v>
      </c>
      <c r="R13">
        <f>COUNTIFS('(3)調査表 '!$G:$G,集計!$B13,'(3)調査表 '!$F:$F,集計!R$1)</f>
        <v>0</v>
      </c>
      <c r="S13">
        <f t="shared" si="0"/>
        <v>0</v>
      </c>
    </row>
    <row r="14" spans="1:19">
      <c r="A14" t="s">
        <v>43</v>
      </c>
      <c r="B14" s="33">
        <f>B2+12</f>
        <v>12</v>
      </c>
      <c r="C14">
        <f>COUNTIFS('(3)調査表 '!$G:$G,集計!$B14,'(3)調査表 '!$F:$F,集計!C$1)</f>
        <v>0</v>
      </c>
      <c r="D14">
        <f>COUNTIFS('(3)調査表 '!$G:$G,集計!$B14,'(3)調査表 '!$F:$F,集計!D$1)</f>
        <v>0</v>
      </c>
      <c r="E14">
        <f>COUNTIFS('(3)調査表 '!$G:$G,集計!$B14,'(3)調査表 '!$F:$F,集計!E$1)</f>
        <v>0</v>
      </c>
      <c r="F14">
        <f>COUNTIFS('(3)調査表 '!$G:$G,集計!$B14,'(3)調査表 '!$F:$F,集計!F$1)</f>
        <v>0</v>
      </c>
      <c r="G14">
        <f>COUNTIFS('(3)調査表 '!$G:$G,集計!$B14,'(3)調査表 '!$F:$F,集計!G$1)</f>
        <v>0</v>
      </c>
      <c r="H14">
        <f>COUNTIFS('(3)調査表 '!$G:$G,集計!$B14,'(3)調査表 '!$F:$F,集計!H$1)</f>
        <v>0</v>
      </c>
      <c r="I14">
        <f>COUNTIFS('(3)調査表 '!$G:$G,集計!$B14,'(3)調査表 '!$F:$F,集計!I$1)</f>
        <v>0</v>
      </c>
      <c r="J14">
        <f>COUNTIFS('(3)調査表 '!$G:$G,集計!$B14,'(3)調査表 '!$F:$F,集計!J$1)</f>
        <v>0</v>
      </c>
      <c r="K14">
        <f>COUNTIFS('(3)調査表 '!$G:$G,集計!$B14,'(3)調査表 '!$F:$F,集計!K$1)</f>
        <v>0</v>
      </c>
      <c r="L14">
        <f>COUNTIFS('(3)調査表 '!$G:$G,集計!$B14,'(3)調査表 '!$F:$F,集計!L$1)</f>
        <v>0</v>
      </c>
      <c r="M14">
        <f>COUNTIFS('(3)調査表 '!$G:$G,集計!$B14,'(3)調査表 '!$F:$F,集計!M$1)</f>
        <v>0</v>
      </c>
      <c r="N14">
        <f>COUNTIFS('(3)調査表 '!$G:$G,集計!$B14,'(3)調査表 '!$F:$F,集計!N$1)</f>
        <v>0</v>
      </c>
      <c r="O14">
        <f>COUNTIFS('(3)調査表 '!$G:$G,集計!$B14,'(3)調査表 '!$F:$F,集計!O$1)</f>
        <v>0</v>
      </c>
      <c r="P14">
        <f>COUNTIFS('(3)調査表 '!$G:$G,集計!$B14,'(3)調査表 '!$F:$F,集計!P$1)</f>
        <v>0</v>
      </c>
      <c r="Q14">
        <f>COUNTIFS('(3)調査表 '!$G:$G,集計!$B14,'(3)調査表 '!$F:$F,集計!Q$1)</f>
        <v>0</v>
      </c>
      <c r="R14">
        <f>COUNTIFS('(3)調査表 '!$G:$G,集計!$B14,'(3)調査表 '!$F:$F,集計!R$1)</f>
        <v>0</v>
      </c>
      <c r="S14">
        <f t="shared" si="0"/>
        <v>0</v>
      </c>
    </row>
    <row r="15" spans="1:19">
      <c r="A15" t="s">
        <v>44</v>
      </c>
      <c r="B15" s="33">
        <f>B2+13</f>
        <v>13</v>
      </c>
      <c r="C15">
        <f>COUNTIFS('(3)調査表 '!$G:$G,集計!$B15,'(3)調査表 '!$F:$F,集計!C$1)</f>
        <v>0</v>
      </c>
      <c r="D15">
        <f>COUNTIFS('(3)調査表 '!$G:$G,集計!$B15,'(3)調査表 '!$F:$F,集計!D$1)</f>
        <v>0</v>
      </c>
      <c r="E15">
        <f>COUNTIFS('(3)調査表 '!$G:$G,集計!$B15,'(3)調査表 '!$F:$F,集計!E$1)</f>
        <v>0</v>
      </c>
      <c r="F15">
        <f>COUNTIFS('(3)調査表 '!$G:$G,集計!$B15,'(3)調査表 '!$F:$F,集計!F$1)</f>
        <v>0</v>
      </c>
      <c r="G15">
        <f>COUNTIFS('(3)調査表 '!$G:$G,集計!$B15,'(3)調査表 '!$F:$F,集計!G$1)</f>
        <v>0</v>
      </c>
      <c r="H15">
        <f>COUNTIFS('(3)調査表 '!$G:$G,集計!$B15,'(3)調査表 '!$F:$F,集計!H$1)</f>
        <v>0</v>
      </c>
      <c r="I15">
        <f>COUNTIFS('(3)調査表 '!$G:$G,集計!$B15,'(3)調査表 '!$F:$F,集計!I$1)</f>
        <v>0</v>
      </c>
      <c r="J15">
        <f>COUNTIFS('(3)調査表 '!$G:$G,集計!$B15,'(3)調査表 '!$F:$F,集計!J$1)</f>
        <v>0</v>
      </c>
      <c r="K15">
        <f>COUNTIFS('(3)調査表 '!$G:$G,集計!$B15,'(3)調査表 '!$F:$F,集計!K$1)</f>
        <v>0</v>
      </c>
      <c r="L15">
        <f>COUNTIFS('(3)調査表 '!$G:$G,集計!$B15,'(3)調査表 '!$F:$F,集計!L$1)</f>
        <v>0</v>
      </c>
      <c r="M15">
        <f>COUNTIFS('(3)調査表 '!$G:$G,集計!$B15,'(3)調査表 '!$F:$F,集計!M$1)</f>
        <v>0</v>
      </c>
      <c r="N15">
        <f>COUNTIFS('(3)調査表 '!$G:$G,集計!$B15,'(3)調査表 '!$F:$F,集計!N$1)</f>
        <v>0</v>
      </c>
      <c r="O15">
        <f>COUNTIFS('(3)調査表 '!$G:$G,集計!$B15,'(3)調査表 '!$F:$F,集計!O$1)</f>
        <v>0</v>
      </c>
      <c r="P15">
        <f>COUNTIFS('(3)調査表 '!$G:$G,集計!$B15,'(3)調査表 '!$F:$F,集計!P$1)</f>
        <v>0</v>
      </c>
      <c r="Q15">
        <f>COUNTIFS('(3)調査表 '!$G:$G,集計!$B15,'(3)調査表 '!$F:$F,集計!Q$1)</f>
        <v>0</v>
      </c>
      <c r="R15">
        <f>COUNTIFS('(3)調査表 '!$G:$G,集計!$B15,'(3)調査表 '!$F:$F,集計!R$1)</f>
        <v>0</v>
      </c>
      <c r="S15">
        <f t="shared" si="0"/>
        <v>0</v>
      </c>
    </row>
    <row r="16" spans="1:19">
      <c r="A16" t="s">
        <v>45</v>
      </c>
      <c r="B16" s="33">
        <f>B2+14</f>
        <v>14</v>
      </c>
      <c r="C16">
        <f>COUNTIFS('(3)調査表 '!$G:$G,集計!$B16,'(3)調査表 '!$F:$F,集計!C$1)</f>
        <v>0</v>
      </c>
      <c r="D16">
        <f>COUNTIFS('(3)調査表 '!$G:$G,集計!$B16,'(3)調査表 '!$F:$F,集計!D$1)</f>
        <v>0</v>
      </c>
      <c r="E16">
        <f>COUNTIFS('(3)調査表 '!$G:$G,集計!$B16,'(3)調査表 '!$F:$F,集計!E$1)</f>
        <v>0</v>
      </c>
      <c r="F16">
        <f>COUNTIFS('(3)調査表 '!$G:$G,集計!$B16,'(3)調査表 '!$F:$F,集計!F$1)</f>
        <v>0</v>
      </c>
      <c r="G16">
        <f>COUNTIFS('(3)調査表 '!$G:$G,集計!$B16,'(3)調査表 '!$F:$F,集計!G$1)</f>
        <v>0</v>
      </c>
      <c r="H16">
        <f>COUNTIFS('(3)調査表 '!$G:$G,集計!$B16,'(3)調査表 '!$F:$F,集計!H$1)</f>
        <v>0</v>
      </c>
      <c r="I16">
        <f>COUNTIFS('(3)調査表 '!$G:$G,集計!$B16,'(3)調査表 '!$F:$F,集計!I$1)</f>
        <v>0</v>
      </c>
      <c r="J16">
        <f>COUNTIFS('(3)調査表 '!$G:$G,集計!$B16,'(3)調査表 '!$F:$F,集計!J$1)</f>
        <v>0</v>
      </c>
      <c r="K16">
        <f>COUNTIFS('(3)調査表 '!$G:$G,集計!$B16,'(3)調査表 '!$F:$F,集計!K$1)</f>
        <v>0</v>
      </c>
      <c r="L16">
        <f>COUNTIFS('(3)調査表 '!$G:$G,集計!$B16,'(3)調査表 '!$F:$F,集計!L$1)</f>
        <v>0</v>
      </c>
      <c r="M16">
        <f>COUNTIFS('(3)調査表 '!$G:$G,集計!$B16,'(3)調査表 '!$F:$F,集計!M$1)</f>
        <v>0</v>
      </c>
      <c r="N16">
        <f>COUNTIFS('(3)調査表 '!$G:$G,集計!$B16,'(3)調査表 '!$F:$F,集計!N$1)</f>
        <v>0</v>
      </c>
      <c r="O16">
        <f>COUNTIFS('(3)調査表 '!$G:$G,集計!$B16,'(3)調査表 '!$F:$F,集計!O$1)</f>
        <v>0</v>
      </c>
      <c r="P16">
        <f>COUNTIFS('(3)調査表 '!$G:$G,集計!$B16,'(3)調査表 '!$F:$F,集計!P$1)</f>
        <v>0</v>
      </c>
      <c r="Q16">
        <f>COUNTIFS('(3)調査表 '!$G:$G,集計!$B16,'(3)調査表 '!$F:$F,集計!Q$1)</f>
        <v>0</v>
      </c>
      <c r="R16">
        <f>COUNTIFS('(3)調査表 '!$G:$G,集計!$B16,'(3)調査表 '!$F:$F,集計!R$1)</f>
        <v>0</v>
      </c>
      <c r="S16">
        <f t="shared" si="0"/>
        <v>0</v>
      </c>
    </row>
    <row r="17" spans="1:19">
      <c r="A17" t="s">
        <v>46</v>
      </c>
      <c r="B17" s="33">
        <f>B2+15</f>
        <v>15</v>
      </c>
      <c r="C17">
        <f>COUNTIFS('(3)調査表 '!$G:$G,集計!$B17,'(3)調査表 '!$F:$F,集計!C$1)</f>
        <v>0</v>
      </c>
      <c r="D17">
        <f>COUNTIFS('(3)調査表 '!$G:$G,集計!$B17,'(3)調査表 '!$F:$F,集計!D$1)</f>
        <v>0</v>
      </c>
      <c r="E17">
        <f>COUNTIFS('(3)調査表 '!$G:$G,集計!$B17,'(3)調査表 '!$F:$F,集計!E$1)</f>
        <v>0</v>
      </c>
      <c r="F17">
        <f>COUNTIFS('(3)調査表 '!$G:$G,集計!$B17,'(3)調査表 '!$F:$F,集計!F$1)</f>
        <v>0</v>
      </c>
      <c r="G17">
        <f>COUNTIFS('(3)調査表 '!$G:$G,集計!$B17,'(3)調査表 '!$F:$F,集計!G$1)</f>
        <v>0</v>
      </c>
      <c r="H17">
        <f>COUNTIFS('(3)調査表 '!$G:$G,集計!$B17,'(3)調査表 '!$F:$F,集計!H$1)</f>
        <v>0</v>
      </c>
      <c r="I17">
        <f>COUNTIFS('(3)調査表 '!$G:$G,集計!$B17,'(3)調査表 '!$F:$F,集計!I$1)</f>
        <v>0</v>
      </c>
      <c r="J17">
        <f>COUNTIFS('(3)調査表 '!$G:$G,集計!$B17,'(3)調査表 '!$F:$F,集計!J$1)</f>
        <v>0</v>
      </c>
      <c r="K17">
        <f>COUNTIFS('(3)調査表 '!$G:$G,集計!$B17,'(3)調査表 '!$F:$F,集計!K$1)</f>
        <v>0</v>
      </c>
      <c r="L17">
        <f>COUNTIFS('(3)調査表 '!$G:$G,集計!$B17,'(3)調査表 '!$F:$F,集計!L$1)</f>
        <v>0</v>
      </c>
      <c r="M17">
        <f>COUNTIFS('(3)調査表 '!$G:$G,集計!$B17,'(3)調査表 '!$F:$F,集計!M$1)</f>
        <v>0</v>
      </c>
      <c r="N17">
        <f>COUNTIFS('(3)調査表 '!$G:$G,集計!$B17,'(3)調査表 '!$F:$F,集計!N$1)</f>
        <v>0</v>
      </c>
      <c r="O17">
        <f>COUNTIFS('(3)調査表 '!$G:$G,集計!$B17,'(3)調査表 '!$F:$F,集計!O$1)</f>
        <v>0</v>
      </c>
      <c r="P17">
        <f>COUNTIFS('(3)調査表 '!$G:$G,集計!$B17,'(3)調査表 '!$F:$F,集計!P$1)</f>
        <v>0</v>
      </c>
      <c r="Q17">
        <f>COUNTIFS('(3)調査表 '!$G:$G,集計!$B17,'(3)調査表 '!$F:$F,集計!Q$1)</f>
        <v>0</v>
      </c>
      <c r="R17">
        <f>COUNTIFS('(3)調査表 '!$G:$G,集計!$B17,'(3)調査表 '!$F:$F,集計!R$1)</f>
        <v>0</v>
      </c>
      <c r="S17">
        <f t="shared" si="0"/>
        <v>0</v>
      </c>
    </row>
    <row r="18" spans="1:19">
      <c r="A18" t="s">
        <v>47</v>
      </c>
      <c r="B18" s="33">
        <f>B2+16</f>
        <v>16</v>
      </c>
      <c r="C18">
        <f>COUNTIFS('(3)調査表 '!$G:$G,集計!$B18,'(3)調査表 '!$F:$F,集計!C$1)</f>
        <v>0</v>
      </c>
      <c r="D18">
        <f>COUNTIFS('(3)調査表 '!$G:$G,集計!$B18,'(3)調査表 '!$F:$F,集計!D$1)</f>
        <v>0</v>
      </c>
      <c r="E18">
        <f>COUNTIFS('(3)調査表 '!$G:$G,集計!$B18,'(3)調査表 '!$F:$F,集計!E$1)</f>
        <v>0</v>
      </c>
      <c r="F18">
        <f>COUNTIFS('(3)調査表 '!$G:$G,集計!$B18,'(3)調査表 '!$F:$F,集計!F$1)</f>
        <v>0</v>
      </c>
      <c r="G18">
        <f>COUNTIFS('(3)調査表 '!$G:$G,集計!$B18,'(3)調査表 '!$F:$F,集計!G$1)</f>
        <v>0</v>
      </c>
      <c r="H18">
        <f>COUNTIFS('(3)調査表 '!$G:$G,集計!$B18,'(3)調査表 '!$F:$F,集計!H$1)</f>
        <v>0</v>
      </c>
      <c r="I18">
        <f>COUNTIFS('(3)調査表 '!$G:$G,集計!$B18,'(3)調査表 '!$F:$F,集計!I$1)</f>
        <v>0</v>
      </c>
      <c r="J18">
        <f>COUNTIFS('(3)調査表 '!$G:$G,集計!$B18,'(3)調査表 '!$F:$F,集計!J$1)</f>
        <v>0</v>
      </c>
      <c r="K18">
        <f>COUNTIFS('(3)調査表 '!$G:$G,集計!$B18,'(3)調査表 '!$F:$F,集計!K$1)</f>
        <v>0</v>
      </c>
      <c r="L18">
        <f>COUNTIFS('(3)調査表 '!$G:$G,集計!$B18,'(3)調査表 '!$F:$F,集計!L$1)</f>
        <v>0</v>
      </c>
      <c r="M18">
        <f>COUNTIFS('(3)調査表 '!$G:$G,集計!$B18,'(3)調査表 '!$F:$F,集計!M$1)</f>
        <v>0</v>
      </c>
      <c r="N18">
        <f>COUNTIFS('(3)調査表 '!$G:$G,集計!$B18,'(3)調査表 '!$F:$F,集計!N$1)</f>
        <v>0</v>
      </c>
      <c r="O18">
        <f>COUNTIFS('(3)調査表 '!$G:$G,集計!$B18,'(3)調査表 '!$F:$F,集計!O$1)</f>
        <v>0</v>
      </c>
      <c r="P18">
        <f>COUNTIFS('(3)調査表 '!$G:$G,集計!$B18,'(3)調査表 '!$F:$F,集計!P$1)</f>
        <v>0</v>
      </c>
      <c r="Q18">
        <f>COUNTIFS('(3)調査表 '!$G:$G,集計!$B18,'(3)調査表 '!$F:$F,集計!Q$1)</f>
        <v>0</v>
      </c>
      <c r="R18">
        <f>COUNTIFS('(3)調査表 '!$G:$G,集計!$B18,'(3)調査表 '!$F:$F,集計!R$1)</f>
        <v>0</v>
      </c>
      <c r="S18">
        <f t="shared" si="0"/>
        <v>0</v>
      </c>
    </row>
    <row r="19" spans="1:19">
      <c r="A19" t="s">
        <v>48</v>
      </c>
      <c r="B19" s="33">
        <f>B2+17</f>
        <v>17</v>
      </c>
      <c r="C19">
        <f>COUNTIFS('(3)調査表 '!$G:$G,集計!$B19,'(3)調査表 '!$F:$F,集計!C$1)</f>
        <v>0</v>
      </c>
      <c r="D19">
        <f>COUNTIFS('(3)調査表 '!$G:$G,集計!$B19,'(3)調査表 '!$F:$F,集計!D$1)</f>
        <v>0</v>
      </c>
      <c r="E19">
        <f>COUNTIFS('(3)調査表 '!$G:$G,集計!$B19,'(3)調査表 '!$F:$F,集計!E$1)</f>
        <v>0</v>
      </c>
      <c r="F19">
        <f>COUNTIFS('(3)調査表 '!$G:$G,集計!$B19,'(3)調査表 '!$F:$F,集計!F$1)</f>
        <v>0</v>
      </c>
      <c r="G19">
        <f>COUNTIFS('(3)調査表 '!$G:$G,集計!$B19,'(3)調査表 '!$F:$F,集計!G$1)</f>
        <v>0</v>
      </c>
      <c r="H19">
        <f>COUNTIFS('(3)調査表 '!$G:$G,集計!$B19,'(3)調査表 '!$F:$F,集計!H$1)</f>
        <v>0</v>
      </c>
      <c r="I19">
        <f>COUNTIFS('(3)調査表 '!$G:$G,集計!$B19,'(3)調査表 '!$F:$F,集計!I$1)</f>
        <v>0</v>
      </c>
      <c r="J19">
        <f>COUNTIFS('(3)調査表 '!$G:$G,集計!$B19,'(3)調査表 '!$F:$F,集計!J$1)</f>
        <v>0</v>
      </c>
      <c r="K19">
        <f>COUNTIFS('(3)調査表 '!$G:$G,集計!$B19,'(3)調査表 '!$F:$F,集計!K$1)</f>
        <v>0</v>
      </c>
      <c r="L19">
        <f>COUNTIFS('(3)調査表 '!$G:$G,集計!$B19,'(3)調査表 '!$F:$F,集計!L$1)</f>
        <v>0</v>
      </c>
      <c r="M19">
        <f>COUNTIFS('(3)調査表 '!$G:$G,集計!$B19,'(3)調査表 '!$F:$F,集計!M$1)</f>
        <v>0</v>
      </c>
      <c r="N19">
        <f>COUNTIFS('(3)調査表 '!$G:$G,集計!$B19,'(3)調査表 '!$F:$F,集計!N$1)</f>
        <v>0</v>
      </c>
      <c r="O19">
        <f>COUNTIFS('(3)調査表 '!$G:$G,集計!$B19,'(3)調査表 '!$F:$F,集計!O$1)</f>
        <v>0</v>
      </c>
      <c r="P19">
        <f>COUNTIFS('(3)調査表 '!$G:$G,集計!$B19,'(3)調査表 '!$F:$F,集計!P$1)</f>
        <v>0</v>
      </c>
      <c r="Q19">
        <f>COUNTIFS('(3)調査表 '!$G:$G,集計!$B19,'(3)調査表 '!$F:$F,集計!Q$1)</f>
        <v>0</v>
      </c>
      <c r="R19">
        <f>COUNTIFS('(3)調査表 '!$G:$G,集計!$B19,'(3)調査表 '!$F:$F,集計!R$1)</f>
        <v>0</v>
      </c>
      <c r="S19">
        <f t="shared" si="0"/>
        <v>0</v>
      </c>
    </row>
    <row r="20" spans="1:19">
      <c r="A20" t="s">
        <v>49</v>
      </c>
      <c r="B20" s="33">
        <f>B2+18</f>
        <v>18</v>
      </c>
      <c r="C20">
        <f>COUNTIFS('(3)調査表 '!$G:$G,集計!$B20,'(3)調査表 '!$F:$F,集計!C$1)</f>
        <v>0</v>
      </c>
      <c r="D20">
        <f>COUNTIFS('(3)調査表 '!$G:$G,集計!$B20,'(3)調査表 '!$F:$F,集計!D$1)</f>
        <v>0</v>
      </c>
      <c r="E20">
        <f>COUNTIFS('(3)調査表 '!$G:$G,集計!$B20,'(3)調査表 '!$F:$F,集計!E$1)</f>
        <v>0</v>
      </c>
      <c r="F20">
        <f>COUNTIFS('(3)調査表 '!$G:$G,集計!$B20,'(3)調査表 '!$F:$F,集計!F$1)</f>
        <v>0</v>
      </c>
      <c r="G20">
        <f>COUNTIFS('(3)調査表 '!$G:$G,集計!$B20,'(3)調査表 '!$F:$F,集計!G$1)</f>
        <v>0</v>
      </c>
      <c r="H20">
        <f>COUNTIFS('(3)調査表 '!$G:$G,集計!$B20,'(3)調査表 '!$F:$F,集計!H$1)</f>
        <v>0</v>
      </c>
      <c r="I20">
        <f>COUNTIFS('(3)調査表 '!$G:$G,集計!$B20,'(3)調査表 '!$F:$F,集計!I$1)</f>
        <v>0</v>
      </c>
      <c r="J20">
        <f>COUNTIFS('(3)調査表 '!$G:$G,集計!$B20,'(3)調査表 '!$F:$F,集計!J$1)</f>
        <v>0</v>
      </c>
      <c r="K20">
        <f>COUNTIFS('(3)調査表 '!$G:$G,集計!$B20,'(3)調査表 '!$F:$F,集計!K$1)</f>
        <v>0</v>
      </c>
      <c r="L20">
        <f>COUNTIFS('(3)調査表 '!$G:$G,集計!$B20,'(3)調査表 '!$F:$F,集計!L$1)</f>
        <v>0</v>
      </c>
      <c r="M20">
        <f>COUNTIFS('(3)調査表 '!$G:$G,集計!$B20,'(3)調査表 '!$F:$F,集計!M$1)</f>
        <v>0</v>
      </c>
      <c r="N20">
        <f>COUNTIFS('(3)調査表 '!$G:$G,集計!$B20,'(3)調査表 '!$F:$F,集計!N$1)</f>
        <v>0</v>
      </c>
      <c r="O20">
        <f>COUNTIFS('(3)調査表 '!$G:$G,集計!$B20,'(3)調査表 '!$F:$F,集計!O$1)</f>
        <v>0</v>
      </c>
      <c r="P20">
        <f>COUNTIFS('(3)調査表 '!$G:$G,集計!$B20,'(3)調査表 '!$F:$F,集計!P$1)</f>
        <v>0</v>
      </c>
      <c r="Q20">
        <f>COUNTIFS('(3)調査表 '!$G:$G,集計!$B20,'(3)調査表 '!$F:$F,集計!Q$1)</f>
        <v>0</v>
      </c>
      <c r="R20">
        <f>COUNTIFS('(3)調査表 '!$G:$G,集計!$B20,'(3)調査表 '!$F:$F,集計!R$1)</f>
        <v>0</v>
      </c>
      <c r="S20">
        <f t="shared" si="0"/>
        <v>0</v>
      </c>
    </row>
    <row r="21" spans="1:19">
      <c r="A21" t="s">
        <v>50</v>
      </c>
      <c r="B21" s="33">
        <f>B2+19</f>
        <v>19</v>
      </c>
      <c r="C21">
        <f>COUNTIFS('(3)調査表 '!$G:$G,集計!$B21,'(3)調査表 '!$F:$F,集計!C$1)</f>
        <v>0</v>
      </c>
      <c r="D21">
        <f>COUNTIFS('(3)調査表 '!$G:$G,集計!$B21,'(3)調査表 '!$F:$F,集計!D$1)</f>
        <v>0</v>
      </c>
      <c r="E21">
        <f>COUNTIFS('(3)調査表 '!$G:$G,集計!$B21,'(3)調査表 '!$F:$F,集計!E$1)</f>
        <v>0</v>
      </c>
      <c r="F21">
        <f>COUNTIFS('(3)調査表 '!$G:$G,集計!$B21,'(3)調査表 '!$F:$F,集計!F$1)</f>
        <v>0</v>
      </c>
      <c r="G21">
        <f>COUNTIFS('(3)調査表 '!$G:$G,集計!$B21,'(3)調査表 '!$F:$F,集計!G$1)</f>
        <v>0</v>
      </c>
      <c r="H21">
        <f>COUNTIFS('(3)調査表 '!$G:$G,集計!$B21,'(3)調査表 '!$F:$F,集計!H$1)</f>
        <v>0</v>
      </c>
      <c r="I21">
        <f>COUNTIFS('(3)調査表 '!$G:$G,集計!$B21,'(3)調査表 '!$F:$F,集計!I$1)</f>
        <v>0</v>
      </c>
      <c r="J21">
        <f>COUNTIFS('(3)調査表 '!$G:$G,集計!$B21,'(3)調査表 '!$F:$F,集計!J$1)</f>
        <v>0</v>
      </c>
      <c r="K21">
        <f>COUNTIFS('(3)調査表 '!$G:$G,集計!$B21,'(3)調査表 '!$F:$F,集計!K$1)</f>
        <v>0</v>
      </c>
      <c r="L21">
        <f>COUNTIFS('(3)調査表 '!$G:$G,集計!$B21,'(3)調査表 '!$F:$F,集計!L$1)</f>
        <v>0</v>
      </c>
      <c r="M21">
        <f>COUNTIFS('(3)調査表 '!$G:$G,集計!$B21,'(3)調査表 '!$F:$F,集計!M$1)</f>
        <v>0</v>
      </c>
      <c r="N21">
        <f>COUNTIFS('(3)調査表 '!$G:$G,集計!$B21,'(3)調査表 '!$F:$F,集計!N$1)</f>
        <v>0</v>
      </c>
      <c r="O21">
        <f>COUNTIFS('(3)調査表 '!$G:$G,集計!$B21,'(3)調査表 '!$F:$F,集計!O$1)</f>
        <v>0</v>
      </c>
      <c r="P21">
        <f>COUNTIFS('(3)調査表 '!$G:$G,集計!$B21,'(3)調査表 '!$F:$F,集計!P$1)</f>
        <v>0</v>
      </c>
      <c r="Q21">
        <f>COUNTIFS('(3)調査表 '!$G:$G,集計!$B21,'(3)調査表 '!$F:$F,集計!Q$1)</f>
        <v>0</v>
      </c>
      <c r="R21">
        <f>COUNTIFS('(3)調査表 '!$G:$G,集計!$B21,'(3)調査表 '!$F:$F,集計!R$1)</f>
        <v>0</v>
      </c>
      <c r="S21">
        <f t="shared" si="0"/>
        <v>0</v>
      </c>
    </row>
    <row r="22" spans="1:19">
      <c r="A22" t="s">
        <v>51</v>
      </c>
      <c r="B22" s="33">
        <f>B2+20</f>
        <v>20</v>
      </c>
      <c r="C22">
        <f>COUNTIFS('(3)調査表 '!$G:$G,集計!$B22,'(3)調査表 '!$F:$F,集計!C$1)</f>
        <v>0</v>
      </c>
      <c r="D22">
        <f>COUNTIFS('(3)調査表 '!$G:$G,集計!$B22,'(3)調査表 '!$F:$F,集計!D$1)</f>
        <v>0</v>
      </c>
      <c r="E22">
        <f>COUNTIFS('(3)調査表 '!$G:$G,集計!$B22,'(3)調査表 '!$F:$F,集計!E$1)</f>
        <v>0</v>
      </c>
      <c r="F22">
        <f>COUNTIFS('(3)調査表 '!$G:$G,集計!$B22,'(3)調査表 '!$F:$F,集計!F$1)</f>
        <v>0</v>
      </c>
      <c r="G22">
        <f>COUNTIFS('(3)調査表 '!$G:$G,集計!$B22,'(3)調査表 '!$F:$F,集計!G$1)</f>
        <v>0</v>
      </c>
      <c r="H22">
        <f>COUNTIFS('(3)調査表 '!$G:$G,集計!$B22,'(3)調査表 '!$F:$F,集計!H$1)</f>
        <v>0</v>
      </c>
      <c r="I22">
        <f>COUNTIFS('(3)調査表 '!$G:$G,集計!$B22,'(3)調査表 '!$F:$F,集計!I$1)</f>
        <v>0</v>
      </c>
      <c r="J22">
        <f>COUNTIFS('(3)調査表 '!$G:$G,集計!$B22,'(3)調査表 '!$F:$F,集計!J$1)</f>
        <v>0</v>
      </c>
      <c r="K22">
        <f>COUNTIFS('(3)調査表 '!$G:$G,集計!$B22,'(3)調査表 '!$F:$F,集計!K$1)</f>
        <v>0</v>
      </c>
      <c r="L22">
        <f>COUNTIFS('(3)調査表 '!$G:$G,集計!$B22,'(3)調査表 '!$F:$F,集計!L$1)</f>
        <v>0</v>
      </c>
      <c r="M22">
        <f>COUNTIFS('(3)調査表 '!$G:$G,集計!$B22,'(3)調査表 '!$F:$F,集計!M$1)</f>
        <v>0</v>
      </c>
      <c r="N22">
        <f>COUNTIFS('(3)調査表 '!$G:$G,集計!$B22,'(3)調査表 '!$F:$F,集計!N$1)</f>
        <v>0</v>
      </c>
      <c r="O22">
        <f>COUNTIFS('(3)調査表 '!$G:$G,集計!$B22,'(3)調査表 '!$F:$F,集計!O$1)</f>
        <v>0</v>
      </c>
      <c r="P22">
        <f>COUNTIFS('(3)調査表 '!$G:$G,集計!$B22,'(3)調査表 '!$F:$F,集計!P$1)</f>
        <v>0</v>
      </c>
      <c r="Q22">
        <f>COUNTIFS('(3)調査表 '!$G:$G,集計!$B22,'(3)調査表 '!$F:$F,集計!Q$1)</f>
        <v>0</v>
      </c>
      <c r="R22">
        <f>COUNTIFS('(3)調査表 '!$G:$G,集計!$B22,'(3)調査表 '!$F:$F,集計!R$1)</f>
        <v>0</v>
      </c>
      <c r="S22">
        <f t="shared" si="0"/>
        <v>0</v>
      </c>
    </row>
    <row r="23" spans="1:19">
      <c r="A23" t="s">
        <v>52</v>
      </c>
      <c r="B23" s="33">
        <f>B2+21</f>
        <v>21</v>
      </c>
      <c r="C23">
        <f>COUNTIFS('(3)調査表 '!$G:$G,集計!$B23,'(3)調査表 '!$F:$F,集計!C$1)</f>
        <v>0</v>
      </c>
      <c r="D23">
        <f>COUNTIFS('(3)調査表 '!$G:$G,集計!$B23,'(3)調査表 '!$F:$F,集計!D$1)</f>
        <v>0</v>
      </c>
      <c r="E23">
        <f>COUNTIFS('(3)調査表 '!$G:$G,集計!$B23,'(3)調査表 '!$F:$F,集計!E$1)</f>
        <v>0</v>
      </c>
      <c r="F23">
        <f>COUNTIFS('(3)調査表 '!$G:$G,集計!$B23,'(3)調査表 '!$F:$F,集計!F$1)</f>
        <v>0</v>
      </c>
      <c r="G23">
        <f>COUNTIFS('(3)調査表 '!$G:$G,集計!$B23,'(3)調査表 '!$F:$F,集計!G$1)</f>
        <v>0</v>
      </c>
      <c r="H23">
        <f>COUNTIFS('(3)調査表 '!$G:$G,集計!$B23,'(3)調査表 '!$F:$F,集計!H$1)</f>
        <v>0</v>
      </c>
      <c r="I23">
        <f>COUNTIFS('(3)調査表 '!$G:$G,集計!$B23,'(3)調査表 '!$F:$F,集計!I$1)</f>
        <v>0</v>
      </c>
      <c r="J23">
        <f>COUNTIFS('(3)調査表 '!$G:$G,集計!$B23,'(3)調査表 '!$F:$F,集計!J$1)</f>
        <v>0</v>
      </c>
      <c r="K23">
        <f>COUNTIFS('(3)調査表 '!$G:$G,集計!$B23,'(3)調査表 '!$F:$F,集計!K$1)</f>
        <v>0</v>
      </c>
      <c r="L23">
        <f>COUNTIFS('(3)調査表 '!$G:$G,集計!$B23,'(3)調査表 '!$F:$F,集計!L$1)</f>
        <v>0</v>
      </c>
      <c r="M23">
        <f>COUNTIFS('(3)調査表 '!$G:$G,集計!$B23,'(3)調査表 '!$F:$F,集計!M$1)</f>
        <v>0</v>
      </c>
      <c r="N23">
        <f>COUNTIFS('(3)調査表 '!$G:$G,集計!$B23,'(3)調査表 '!$F:$F,集計!N$1)</f>
        <v>0</v>
      </c>
      <c r="O23">
        <f>COUNTIFS('(3)調査表 '!$G:$G,集計!$B23,'(3)調査表 '!$F:$F,集計!O$1)</f>
        <v>0</v>
      </c>
      <c r="P23">
        <f>COUNTIFS('(3)調査表 '!$G:$G,集計!$B23,'(3)調査表 '!$F:$F,集計!P$1)</f>
        <v>0</v>
      </c>
      <c r="Q23">
        <f>COUNTIFS('(3)調査表 '!$G:$G,集計!$B23,'(3)調査表 '!$F:$F,集計!Q$1)</f>
        <v>0</v>
      </c>
      <c r="R23">
        <f>COUNTIFS('(3)調査表 '!$G:$G,集計!$B23,'(3)調査表 '!$F:$F,集計!R$1)</f>
        <v>0</v>
      </c>
      <c r="S23">
        <f t="shared" si="0"/>
        <v>0</v>
      </c>
    </row>
    <row r="24" spans="1:19">
      <c r="A24" t="s">
        <v>53</v>
      </c>
      <c r="B24" s="33">
        <f t="shared" ref="B24" si="1">B5+19</f>
        <v>22</v>
      </c>
      <c r="C24">
        <f>COUNTIFS('(3)調査表 '!$G:$G,集計!$B24,'(3)調査表 '!$F:$F,集計!C$1)</f>
        <v>0</v>
      </c>
      <c r="D24">
        <f>COUNTIFS('(3)調査表 '!$G:$G,集計!$B24,'(3)調査表 '!$F:$F,集計!D$1)</f>
        <v>0</v>
      </c>
      <c r="E24">
        <f>COUNTIFS('(3)調査表 '!$G:$G,集計!$B24,'(3)調査表 '!$F:$F,集計!E$1)</f>
        <v>0</v>
      </c>
      <c r="F24">
        <f>COUNTIFS('(3)調査表 '!$G:$G,集計!$B24,'(3)調査表 '!$F:$F,集計!F$1)</f>
        <v>0</v>
      </c>
      <c r="G24">
        <f>COUNTIFS('(3)調査表 '!$G:$G,集計!$B24,'(3)調査表 '!$F:$F,集計!G$1)</f>
        <v>0</v>
      </c>
      <c r="H24">
        <f>COUNTIFS('(3)調査表 '!$G:$G,集計!$B24,'(3)調査表 '!$F:$F,集計!H$1)</f>
        <v>0</v>
      </c>
      <c r="I24">
        <f>COUNTIFS('(3)調査表 '!$G:$G,集計!$B24,'(3)調査表 '!$F:$F,集計!I$1)</f>
        <v>0</v>
      </c>
      <c r="J24">
        <f>COUNTIFS('(3)調査表 '!$G:$G,集計!$B24,'(3)調査表 '!$F:$F,集計!J$1)</f>
        <v>0</v>
      </c>
      <c r="K24">
        <f>COUNTIFS('(3)調査表 '!$G:$G,集計!$B24,'(3)調査表 '!$F:$F,集計!K$1)</f>
        <v>0</v>
      </c>
      <c r="L24">
        <f>COUNTIFS('(3)調査表 '!$G:$G,集計!$B24,'(3)調査表 '!$F:$F,集計!L$1)</f>
        <v>0</v>
      </c>
      <c r="M24">
        <f>COUNTIFS('(3)調査表 '!$G:$G,集計!$B24,'(3)調査表 '!$F:$F,集計!M$1)</f>
        <v>0</v>
      </c>
      <c r="N24">
        <f>COUNTIFS('(3)調査表 '!$G:$G,集計!$B24,'(3)調査表 '!$F:$F,集計!N$1)</f>
        <v>0</v>
      </c>
      <c r="O24">
        <f>COUNTIFS('(3)調査表 '!$G:$G,集計!$B24,'(3)調査表 '!$F:$F,集計!O$1)</f>
        <v>0</v>
      </c>
      <c r="P24">
        <f>COUNTIFS('(3)調査表 '!$G:$G,集計!$B24,'(3)調査表 '!$F:$F,集計!P$1)</f>
        <v>0</v>
      </c>
      <c r="Q24">
        <f>COUNTIFS('(3)調査表 '!$G:$G,集計!$B24,'(3)調査表 '!$F:$F,集計!Q$1)</f>
        <v>0</v>
      </c>
      <c r="R24">
        <f>COUNTIFS('(3)調査表 '!$G:$G,集計!$B24,'(3)調査表 '!$F:$F,集計!R$1)</f>
        <v>0</v>
      </c>
      <c r="S24">
        <f t="shared" si="0"/>
        <v>0</v>
      </c>
    </row>
    <row r="25" spans="1:19">
      <c r="A25" t="s">
        <v>54</v>
      </c>
      <c r="B25" s="33">
        <f t="shared" ref="B25" si="2">B5+20</f>
        <v>23</v>
      </c>
      <c r="C25">
        <f>COUNTIFS('(3)調査表 '!$G:$G,集計!$B25,'(3)調査表 '!$F:$F,集計!C$1)</f>
        <v>0</v>
      </c>
      <c r="D25">
        <f>COUNTIFS('(3)調査表 '!$G:$G,集計!$B25,'(3)調査表 '!$F:$F,集計!D$1)</f>
        <v>0</v>
      </c>
      <c r="E25">
        <f>COUNTIFS('(3)調査表 '!$G:$G,集計!$B25,'(3)調査表 '!$F:$F,集計!E$1)</f>
        <v>0</v>
      </c>
      <c r="F25">
        <f>COUNTIFS('(3)調査表 '!$G:$G,集計!$B25,'(3)調査表 '!$F:$F,集計!F$1)</f>
        <v>0</v>
      </c>
      <c r="G25">
        <f>COUNTIFS('(3)調査表 '!$G:$G,集計!$B25,'(3)調査表 '!$F:$F,集計!G$1)</f>
        <v>0</v>
      </c>
      <c r="H25">
        <f>COUNTIFS('(3)調査表 '!$G:$G,集計!$B25,'(3)調査表 '!$F:$F,集計!H$1)</f>
        <v>0</v>
      </c>
      <c r="I25">
        <f>COUNTIFS('(3)調査表 '!$G:$G,集計!$B25,'(3)調査表 '!$F:$F,集計!I$1)</f>
        <v>0</v>
      </c>
      <c r="J25">
        <f>COUNTIFS('(3)調査表 '!$G:$G,集計!$B25,'(3)調査表 '!$F:$F,集計!J$1)</f>
        <v>0</v>
      </c>
      <c r="K25">
        <f>COUNTIFS('(3)調査表 '!$G:$G,集計!$B25,'(3)調査表 '!$F:$F,集計!K$1)</f>
        <v>0</v>
      </c>
      <c r="L25">
        <f>COUNTIFS('(3)調査表 '!$G:$G,集計!$B25,'(3)調査表 '!$F:$F,集計!L$1)</f>
        <v>0</v>
      </c>
      <c r="M25">
        <f>COUNTIFS('(3)調査表 '!$G:$G,集計!$B25,'(3)調査表 '!$F:$F,集計!M$1)</f>
        <v>0</v>
      </c>
      <c r="N25">
        <f>COUNTIFS('(3)調査表 '!$G:$G,集計!$B25,'(3)調査表 '!$F:$F,集計!N$1)</f>
        <v>0</v>
      </c>
      <c r="O25">
        <f>COUNTIFS('(3)調査表 '!$G:$G,集計!$B25,'(3)調査表 '!$F:$F,集計!O$1)</f>
        <v>0</v>
      </c>
      <c r="P25">
        <f>COUNTIFS('(3)調査表 '!$G:$G,集計!$B25,'(3)調査表 '!$F:$F,集計!P$1)</f>
        <v>0</v>
      </c>
      <c r="Q25">
        <f>COUNTIFS('(3)調査表 '!$G:$G,集計!$B25,'(3)調査表 '!$F:$F,集計!Q$1)</f>
        <v>0</v>
      </c>
      <c r="R25">
        <f>COUNTIFS('(3)調査表 '!$G:$G,集計!$B25,'(3)調査表 '!$F:$F,集計!R$1)</f>
        <v>0</v>
      </c>
      <c r="S25">
        <f t="shared" si="0"/>
        <v>0</v>
      </c>
    </row>
    <row r="26" spans="1:19">
      <c r="A26" t="s">
        <v>55</v>
      </c>
      <c r="B26" s="33">
        <f t="shared" ref="B26" si="3">B5+21</f>
        <v>24</v>
      </c>
      <c r="C26">
        <f>COUNTIFS('(3)調査表 '!$G:$G,集計!$B26,'(3)調査表 '!$F:$F,集計!C$1)</f>
        <v>0</v>
      </c>
      <c r="D26">
        <f>COUNTIFS('(3)調査表 '!$G:$G,集計!$B26,'(3)調査表 '!$F:$F,集計!D$1)</f>
        <v>0</v>
      </c>
      <c r="E26">
        <f>COUNTIFS('(3)調査表 '!$G:$G,集計!$B26,'(3)調査表 '!$F:$F,集計!E$1)</f>
        <v>0</v>
      </c>
      <c r="F26">
        <f>COUNTIFS('(3)調査表 '!$G:$G,集計!$B26,'(3)調査表 '!$F:$F,集計!F$1)</f>
        <v>0</v>
      </c>
      <c r="G26">
        <f>COUNTIFS('(3)調査表 '!$G:$G,集計!$B26,'(3)調査表 '!$F:$F,集計!G$1)</f>
        <v>0</v>
      </c>
      <c r="H26">
        <f>COUNTIFS('(3)調査表 '!$G:$G,集計!$B26,'(3)調査表 '!$F:$F,集計!H$1)</f>
        <v>0</v>
      </c>
      <c r="I26">
        <f>COUNTIFS('(3)調査表 '!$G:$G,集計!$B26,'(3)調査表 '!$F:$F,集計!I$1)</f>
        <v>0</v>
      </c>
      <c r="J26">
        <f>COUNTIFS('(3)調査表 '!$G:$G,集計!$B26,'(3)調査表 '!$F:$F,集計!J$1)</f>
        <v>0</v>
      </c>
      <c r="K26">
        <f>COUNTIFS('(3)調査表 '!$G:$G,集計!$B26,'(3)調査表 '!$F:$F,集計!K$1)</f>
        <v>0</v>
      </c>
      <c r="L26">
        <f>COUNTIFS('(3)調査表 '!$G:$G,集計!$B26,'(3)調査表 '!$F:$F,集計!L$1)</f>
        <v>0</v>
      </c>
      <c r="M26">
        <f>COUNTIFS('(3)調査表 '!$G:$G,集計!$B26,'(3)調査表 '!$F:$F,集計!M$1)</f>
        <v>0</v>
      </c>
      <c r="N26">
        <f>COUNTIFS('(3)調査表 '!$G:$G,集計!$B26,'(3)調査表 '!$F:$F,集計!N$1)</f>
        <v>0</v>
      </c>
      <c r="O26">
        <f>COUNTIFS('(3)調査表 '!$G:$G,集計!$B26,'(3)調査表 '!$F:$F,集計!O$1)</f>
        <v>0</v>
      </c>
      <c r="P26">
        <f>COUNTIFS('(3)調査表 '!$G:$G,集計!$B26,'(3)調査表 '!$F:$F,集計!P$1)</f>
        <v>0</v>
      </c>
      <c r="Q26">
        <f>COUNTIFS('(3)調査表 '!$G:$G,集計!$B26,'(3)調査表 '!$F:$F,集計!Q$1)</f>
        <v>0</v>
      </c>
      <c r="R26">
        <f>COUNTIFS('(3)調査表 '!$G:$G,集計!$B26,'(3)調査表 '!$F:$F,集計!R$1)</f>
        <v>0</v>
      </c>
      <c r="S26">
        <f t="shared" si="0"/>
        <v>0</v>
      </c>
    </row>
    <row r="27" spans="1:19">
      <c r="A27" t="s">
        <v>56</v>
      </c>
      <c r="B27" s="33">
        <f t="shared" ref="B27" si="4">B8+19</f>
        <v>25</v>
      </c>
      <c r="C27">
        <f>COUNTIFS('(3)調査表 '!$G:$G,集計!$B27,'(3)調査表 '!$F:$F,集計!C$1)</f>
        <v>0</v>
      </c>
      <c r="D27">
        <f>COUNTIFS('(3)調査表 '!$G:$G,集計!$B27,'(3)調査表 '!$F:$F,集計!D$1)</f>
        <v>0</v>
      </c>
      <c r="E27">
        <f>COUNTIFS('(3)調査表 '!$G:$G,集計!$B27,'(3)調査表 '!$F:$F,集計!E$1)</f>
        <v>0</v>
      </c>
      <c r="F27">
        <f>COUNTIFS('(3)調査表 '!$G:$G,集計!$B27,'(3)調査表 '!$F:$F,集計!F$1)</f>
        <v>0</v>
      </c>
      <c r="G27">
        <f>COUNTIFS('(3)調査表 '!$G:$G,集計!$B27,'(3)調査表 '!$F:$F,集計!G$1)</f>
        <v>0</v>
      </c>
      <c r="H27">
        <f>COUNTIFS('(3)調査表 '!$G:$G,集計!$B27,'(3)調査表 '!$F:$F,集計!H$1)</f>
        <v>0</v>
      </c>
      <c r="I27">
        <f>COUNTIFS('(3)調査表 '!$G:$G,集計!$B27,'(3)調査表 '!$F:$F,集計!I$1)</f>
        <v>0</v>
      </c>
      <c r="J27">
        <f>COUNTIFS('(3)調査表 '!$G:$G,集計!$B27,'(3)調査表 '!$F:$F,集計!J$1)</f>
        <v>0</v>
      </c>
      <c r="K27">
        <f>COUNTIFS('(3)調査表 '!$G:$G,集計!$B27,'(3)調査表 '!$F:$F,集計!K$1)</f>
        <v>0</v>
      </c>
      <c r="L27">
        <f>COUNTIFS('(3)調査表 '!$G:$G,集計!$B27,'(3)調査表 '!$F:$F,集計!L$1)</f>
        <v>0</v>
      </c>
      <c r="M27">
        <f>COUNTIFS('(3)調査表 '!$G:$G,集計!$B27,'(3)調査表 '!$F:$F,集計!M$1)</f>
        <v>0</v>
      </c>
      <c r="N27">
        <f>COUNTIFS('(3)調査表 '!$G:$G,集計!$B27,'(3)調査表 '!$F:$F,集計!N$1)</f>
        <v>0</v>
      </c>
      <c r="O27">
        <f>COUNTIFS('(3)調査表 '!$G:$G,集計!$B27,'(3)調査表 '!$F:$F,集計!O$1)</f>
        <v>0</v>
      </c>
      <c r="P27">
        <f>COUNTIFS('(3)調査表 '!$G:$G,集計!$B27,'(3)調査表 '!$F:$F,集計!P$1)</f>
        <v>0</v>
      </c>
      <c r="Q27">
        <f>COUNTIFS('(3)調査表 '!$G:$G,集計!$B27,'(3)調査表 '!$F:$F,集計!Q$1)</f>
        <v>0</v>
      </c>
      <c r="R27">
        <f>COUNTIFS('(3)調査表 '!$G:$G,集計!$B27,'(3)調査表 '!$F:$F,集計!R$1)</f>
        <v>0</v>
      </c>
      <c r="S27">
        <f t="shared" si="0"/>
        <v>0</v>
      </c>
    </row>
    <row r="28" spans="1:19">
      <c r="A28" t="s">
        <v>57</v>
      </c>
      <c r="B28" s="33">
        <f t="shared" ref="B28" si="5">B8+20</f>
        <v>26</v>
      </c>
      <c r="C28">
        <f>COUNTIFS('(3)調査表 '!$G:$G,集計!$B28,'(3)調査表 '!$F:$F,集計!C$1)</f>
        <v>0</v>
      </c>
      <c r="D28">
        <f>COUNTIFS('(3)調査表 '!$G:$G,集計!$B28,'(3)調査表 '!$F:$F,集計!D$1)</f>
        <v>0</v>
      </c>
      <c r="E28">
        <f>COUNTIFS('(3)調査表 '!$G:$G,集計!$B28,'(3)調査表 '!$F:$F,集計!E$1)</f>
        <v>0</v>
      </c>
      <c r="F28">
        <f>COUNTIFS('(3)調査表 '!$G:$G,集計!$B28,'(3)調査表 '!$F:$F,集計!F$1)</f>
        <v>0</v>
      </c>
      <c r="G28">
        <f>COUNTIFS('(3)調査表 '!$G:$G,集計!$B28,'(3)調査表 '!$F:$F,集計!G$1)</f>
        <v>0</v>
      </c>
      <c r="H28">
        <f>COUNTIFS('(3)調査表 '!$G:$G,集計!$B28,'(3)調査表 '!$F:$F,集計!H$1)</f>
        <v>0</v>
      </c>
      <c r="I28">
        <f>COUNTIFS('(3)調査表 '!$G:$G,集計!$B28,'(3)調査表 '!$F:$F,集計!I$1)</f>
        <v>0</v>
      </c>
      <c r="J28">
        <f>COUNTIFS('(3)調査表 '!$G:$G,集計!$B28,'(3)調査表 '!$F:$F,集計!J$1)</f>
        <v>0</v>
      </c>
      <c r="K28">
        <f>COUNTIFS('(3)調査表 '!$G:$G,集計!$B28,'(3)調査表 '!$F:$F,集計!K$1)</f>
        <v>0</v>
      </c>
      <c r="L28">
        <f>COUNTIFS('(3)調査表 '!$G:$G,集計!$B28,'(3)調査表 '!$F:$F,集計!L$1)</f>
        <v>0</v>
      </c>
      <c r="M28">
        <f>COUNTIFS('(3)調査表 '!$G:$G,集計!$B28,'(3)調査表 '!$F:$F,集計!M$1)</f>
        <v>0</v>
      </c>
      <c r="N28">
        <f>COUNTIFS('(3)調査表 '!$G:$G,集計!$B28,'(3)調査表 '!$F:$F,集計!N$1)</f>
        <v>0</v>
      </c>
      <c r="O28">
        <f>COUNTIFS('(3)調査表 '!$G:$G,集計!$B28,'(3)調査表 '!$F:$F,集計!O$1)</f>
        <v>0</v>
      </c>
      <c r="P28">
        <f>COUNTIFS('(3)調査表 '!$G:$G,集計!$B28,'(3)調査表 '!$F:$F,集計!P$1)</f>
        <v>0</v>
      </c>
      <c r="Q28">
        <f>COUNTIFS('(3)調査表 '!$G:$G,集計!$B28,'(3)調査表 '!$F:$F,集計!Q$1)</f>
        <v>0</v>
      </c>
      <c r="R28">
        <f>COUNTIFS('(3)調査表 '!$G:$G,集計!$B28,'(3)調査表 '!$F:$F,集計!R$1)</f>
        <v>0</v>
      </c>
      <c r="S28">
        <f t="shared" si="0"/>
        <v>0</v>
      </c>
    </row>
    <row r="29" spans="1:19">
      <c r="A29" t="s">
        <v>58</v>
      </c>
      <c r="B29" s="33">
        <f t="shared" ref="B29" si="6">B8+21</f>
        <v>27</v>
      </c>
      <c r="C29">
        <f>COUNTIFS('(3)調査表 '!$G:$G,集計!$B29,'(3)調査表 '!$F:$F,集計!C$1)</f>
        <v>0</v>
      </c>
      <c r="D29">
        <f>COUNTIFS('(3)調査表 '!$G:$G,集計!$B29,'(3)調査表 '!$F:$F,集計!D$1)</f>
        <v>0</v>
      </c>
      <c r="E29">
        <f>COUNTIFS('(3)調査表 '!$G:$G,集計!$B29,'(3)調査表 '!$F:$F,集計!E$1)</f>
        <v>0</v>
      </c>
      <c r="F29">
        <f>COUNTIFS('(3)調査表 '!$G:$G,集計!$B29,'(3)調査表 '!$F:$F,集計!F$1)</f>
        <v>0</v>
      </c>
      <c r="G29">
        <f>COUNTIFS('(3)調査表 '!$G:$G,集計!$B29,'(3)調査表 '!$F:$F,集計!G$1)</f>
        <v>0</v>
      </c>
      <c r="H29">
        <f>COUNTIFS('(3)調査表 '!$G:$G,集計!$B29,'(3)調査表 '!$F:$F,集計!H$1)</f>
        <v>0</v>
      </c>
      <c r="I29">
        <f>COUNTIFS('(3)調査表 '!$G:$G,集計!$B29,'(3)調査表 '!$F:$F,集計!I$1)</f>
        <v>0</v>
      </c>
      <c r="J29">
        <f>COUNTIFS('(3)調査表 '!$G:$G,集計!$B29,'(3)調査表 '!$F:$F,集計!J$1)</f>
        <v>0</v>
      </c>
      <c r="K29">
        <f>COUNTIFS('(3)調査表 '!$G:$G,集計!$B29,'(3)調査表 '!$F:$F,集計!K$1)</f>
        <v>0</v>
      </c>
      <c r="L29">
        <f>COUNTIFS('(3)調査表 '!$G:$G,集計!$B29,'(3)調査表 '!$F:$F,集計!L$1)</f>
        <v>0</v>
      </c>
      <c r="M29">
        <f>COUNTIFS('(3)調査表 '!$G:$G,集計!$B29,'(3)調査表 '!$F:$F,集計!M$1)</f>
        <v>0</v>
      </c>
      <c r="N29">
        <f>COUNTIFS('(3)調査表 '!$G:$G,集計!$B29,'(3)調査表 '!$F:$F,集計!N$1)</f>
        <v>0</v>
      </c>
      <c r="O29">
        <f>COUNTIFS('(3)調査表 '!$G:$G,集計!$B29,'(3)調査表 '!$F:$F,集計!O$1)</f>
        <v>0</v>
      </c>
      <c r="P29">
        <f>COUNTIFS('(3)調査表 '!$G:$G,集計!$B29,'(3)調査表 '!$F:$F,集計!P$1)</f>
        <v>0</v>
      </c>
      <c r="Q29">
        <f>COUNTIFS('(3)調査表 '!$G:$G,集計!$B29,'(3)調査表 '!$F:$F,集計!Q$1)</f>
        <v>0</v>
      </c>
      <c r="R29">
        <f>COUNTIFS('(3)調査表 '!$G:$G,集計!$B29,'(3)調査表 '!$F:$F,集計!R$1)</f>
        <v>0</v>
      </c>
      <c r="S29">
        <f t="shared" si="0"/>
        <v>0</v>
      </c>
    </row>
    <row r="30" spans="1:19">
      <c r="A30" t="s">
        <v>59</v>
      </c>
      <c r="B30" s="33">
        <f t="shared" ref="B30" si="7">B11+19</f>
        <v>28</v>
      </c>
      <c r="C30">
        <f>COUNTIFS('(3)調査表 '!$G:$G,集計!$B30,'(3)調査表 '!$F:$F,集計!C$1)</f>
        <v>0</v>
      </c>
      <c r="D30">
        <f>COUNTIFS('(3)調査表 '!$G:$G,集計!$B30,'(3)調査表 '!$F:$F,集計!D$1)</f>
        <v>0</v>
      </c>
      <c r="E30">
        <f>COUNTIFS('(3)調査表 '!$G:$G,集計!$B30,'(3)調査表 '!$F:$F,集計!E$1)</f>
        <v>0</v>
      </c>
      <c r="F30">
        <f>COUNTIFS('(3)調査表 '!$G:$G,集計!$B30,'(3)調査表 '!$F:$F,集計!F$1)</f>
        <v>0</v>
      </c>
      <c r="G30">
        <f>COUNTIFS('(3)調査表 '!$G:$G,集計!$B30,'(3)調査表 '!$F:$F,集計!G$1)</f>
        <v>0</v>
      </c>
      <c r="H30">
        <f>COUNTIFS('(3)調査表 '!$G:$G,集計!$B30,'(3)調査表 '!$F:$F,集計!H$1)</f>
        <v>0</v>
      </c>
      <c r="I30">
        <f>COUNTIFS('(3)調査表 '!$G:$G,集計!$B30,'(3)調査表 '!$F:$F,集計!I$1)</f>
        <v>0</v>
      </c>
      <c r="J30">
        <f>COUNTIFS('(3)調査表 '!$G:$G,集計!$B30,'(3)調査表 '!$F:$F,集計!J$1)</f>
        <v>0</v>
      </c>
      <c r="K30">
        <f>COUNTIFS('(3)調査表 '!$G:$G,集計!$B30,'(3)調査表 '!$F:$F,集計!K$1)</f>
        <v>0</v>
      </c>
      <c r="L30">
        <f>COUNTIFS('(3)調査表 '!$G:$G,集計!$B30,'(3)調査表 '!$F:$F,集計!L$1)</f>
        <v>0</v>
      </c>
      <c r="M30">
        <f>COUNTIFS('(3)調査表 '!$G:$G,集計!$B30,'(3)調査表 '!$F:$F,集計!M$1)</f>
        <v>0</v>
      </c>
      <c r="N30">
        <f>COUNTIFS('(3)調査表 '!$G:$G,集計!$B30,'(3)調査表 '!$F:$F,集計!N$1)</f>
        <v>0</v>
      </c>
      <c r="O30">
        <f>COUNTIFS('(3)調査表 '!$G:$G,集計!$B30,'(3)調査表 '!$F:$F,集計!O$1)</f>
        <v>0</v>
      </c>
      <c r="P30">
        <f>COUNTIFS('(3)調査表 '!$G:$G,集計!$B30,'(3)調査表 '!$F:$F,集計!P$1)</f>
        <v>0</v>
      </c>
      <c r="Q30">
        <f>COUNTIFS('(3)調査表 '!$G:$G,集計!$B30,'(3)調査表 '!$F:$F,集計!Q$1)</f>
        <v>0</v>
      </c>
      <c r="R30">
        <f>COUNTIFS('(3)調査表 '!$G:$G,集計!$B30,'(3)調査表 '!$F:$F,集計!R$1)</f>
        <v>0</v>
      </c>
      <c r="S30">
        <f t="shared" si="0"/>
        <v>0</v>
      </c>
    </row>
    <row r="31" spans="1:19">
      <c r="A31" t="s">
        <v>60</v>
      </c>
      <c r="B31" s="33">
        <f t="shared" ref="B31" si="8">B11+20</f>
        <v>29</v>
      </c>
      <c r="C31">
        <f>COUNTIFS('(3)調査表 '!$G:$G,集計!$B31,'(3)調査表 '!$F:$F,集計!C$1)</f>
        <v>0</v>
      </c>
      <c r="D31">
        <f>COUNTIFS('(3)調査表 '!$G:$G,集計!$B31,'(3)調査表 '!$F:$F,集計!D$1)</f>
        <v>0</v>
      </c>
      <c r="E31">
        <f>COUNTIFS('(3)調査表 '!$G:$G,集計!$B31,'(3)調査表 '!$F:$F,集計!E$1)</f>
        <v>0</v>
      </c>
      <c r="F31">
        <f>COUNTIFS('(3)調査表 '!$G:$G,集計!$B31,'(3)調査表 '!$F:$F,集計!F$1)</f>
        <v>0</v>
      </c>
      <c r="G31">
        <f>COUNTIFS('(3)調査表 '!$G:$G,集計!$B31,'(3)調査表 '!$F:$F,集計!G$1)</f>
        <v>0</v>
      </c>
      <c r="H31">
        <f>COUNTIFS('(3)調査表 '!$G:$G,集計!$B31,'(3)調査表 '!$F:$F,集計!H$1)</f>
        <v>0</v>
      </c>
      <c r="I31">
        <f>COUNTIFS('(3)調査表 '!$G:$G,集計!$B31,'(3)調査表 '!$F:$F,集計!I$1)</f>
        <v>0</v>
      </c>
      <c r="J31">
        <f>COUNTIFS('(3)調査表 '!$G:$G,集計!$B31,'(3)調査表 '!$F:$F,集計!J$1)</f>
        <v>0</v>
      </c>
      <c r="K31">
        <f>COUNTIFS('(3)調査表 '!$G:$G,集計!$B31,'(3)調査表 '!$F:$F,集計!K$1)</f>
        <v>0</v>
      </c>
      <c r="L31">
        <f>COUNTIFS('(3)調査表 '!$G:$G,集計!$B31,'(3)調査表 '!$F:$F,集計!L$1)</f>
        <v>0</v>
      </c>
      <c r="M31">
        <f>COUNTIFS('(3)調査表 '!$G:$G,集計!$B31,'(3)調査表 '!$F:$F,集計!M$1)</f>
        <v>0</v>
      </c>
      <c r="N31">
        <f>COUNTIFS('(3)調査表 '!$G:$G,集計!$B31,'(3)調査表 '!$F:$F,集計!N$1)</f>
        <v>0</v>
      </c>
      <c r="O31">
        <f>COUNTIFS('(3)調査表 '!$G:$G,集計!$B31,'(3)調査表 '!$F:$F,集計!O$1)</f>
        <v>0</v>
      </c>
      <c r="P31">
        <f>COUNTIFS('(3)調査表 '!$G:$G,集計!$B31,'(3)調査表 '!$F:$F,集計!P$1)</f>
        <v>0</v>
      </c>
      <c r="Q31">
        <f>COUNTIFS('(3)調査表 '!$G:$G,集計!$B31,'(3)調査表 '!$F:$F,集計!Q$1)</f>
        <v>0</v>
      </c>
      <c r="R31">
        <f>COUNTIFS('(3)調査表 '!$G:$G,集計!$B31,'(3)調査表 '!$F:$F,集計!R$1)</f>
        <v>0</v>
      </c>
      <c r="S31">
        <f t="shared" si="0"/>
        <v>0</v>
      </c>
    </row>
    <row r="32" spans="1:19">
      <c r="A32" t="s">
        <v>61</v>
      </c>
      <c r="B32" s="33">
        <f t="shared" ref="B32" si="9">B11+21</f>
        <v>30</v>
      </c>
      <c r="C32">
        <f>COUNTIFS('(3)調査表 '!$G:$G,集計!$B32,'(3)調査表 '!$F:$F,集計!C$1)</f>
        <v>0</v>
      </c>
      <c r="D32">
        <f>COUNTIFS('(3)調査表 '!$G:$G,集計!$B32,'(3)調査表 '!$F:$F,集計!D$1)</f>
        <v>0</v>
      </c>
      <c r="E32">
        <f>COUNTIFS('(3)調査表 '!$G:$G,集計!$B32,'(3)調査表 '!$F:$F,集計!E$1)</f>
        <v>0</v>
      </c>
      <c r="F32">
        <f>COUNTIFS('(3)調査表 '!$G:$G,集計!$B32,'(3)調査表 '!$F:$F,集計!F$1)</f>
        <v>0</v>
      </c>
      <c r="G32">
        <f>COUNTIFS('(3)調査表 '!$G:$G,集計!$B32,'(3)調査表 '!$F:$F,集計!G$1)</f>
        <v>0</v>
      </c>
      <c r="H32">
        <f>COUNTIFS('(3)調査表 '!$G:$G,集計!$B32,'(3)調査表 '!$F:$F,集計!H$1)</f>
        <v>0</v>
      </c>
      <c r="I32">
        <f>COUNTIFS('(3)調査表 '!$G:$G,集計!$B32,'(3)調査表 '!$F:$F,集計!I$1)</f>
        <v>0</v>
      </c>
      <c r="J32">
        <f>COUNTIFS('(3)調査表 '!$G:$G,集計!$B32,'(3)調査表 '!$F:$F,集計!J$1)</f>
        <v>0</v>
      </c>
      <c r="K32">
        <f>COUNTIFS('(3)調査表 '!$G:$G,集計!$B32,'(3)調査表 '!$F:$F,集計!K$1)</f>
        <v>0</v>
      </c>
      <c r="L32">
        <f>COUNTIFS('(3)調査表 '!$G:$G,集計!$B32,'(3)調査表 '!$F:$F,集計!L$1)</f>
        <v>0</v>
      </c>
      <c r="M32">
        <f>COUNTIFS('(3)調査表 '!$G:$G,集計!$B32,'(3)調査表 '!$F:$F,集計!M$1)</f>
        <v>0</v>
      </c>
      <c r="N32">
        <f>COUNTIFS('(3)調査表 '!$G:$G,集計!$B32,'(3)調査表 '!$F:$F,集計!N$1)</f>
        <v>0</v>
      </c>
      <c r="O32">
        <f>COUNTIFS('(3)調査表 '!$G:$G,集計!$B32,'(3)調査表 '!$F:$F,集計!O$1)</f>
        <v>0</v>
      </c>
      <c r="P32">
        <f>COUNTIFS('(3)調査表 '!$G:$G,集計!$B32,'(3)調査表 '!$F:$F,集計!P$1)</f>
        <v>0</v>
      </c>
      <c r="Q32">
        <f>COUNTIFS('(3)調査表 '!$G:$G,集計!$B32,'(3)調査表 '!$F:$F,集計!Q$1)</f>
        <v>0</v>
      </c>
      <c r="R32">
        <f>COUNTIFS('(3)調査表 '!$G:$G,集計!$B32,'(3)調査表 '!$F:$F,集計!R$1)</f>
        <v>0</v>
      </c>
      <c r="S32">
        <f t="shared" si="0"/>
        <v>0</v>
      </c>
    </row>
    <row r="33" spans="1:19">
      <c r="A33" t="s">
        <v>62</v>
      </c>
      <c r="B33" s="33">
        <f t="shared" ref="B33" si="10">B14+19</f>
        <v>31</v>
      </c>
      <c r="C33">
        <f>COUNTIFS('(3)調査表 '!$G:$G,集計!$B33,'(3)調査表 '!$F:$F,集計!C$1)</f>
        <v>0</v>
      </c>
      <c r="D33">
        <f>COUNTIFS('(3)調査表 '!$G:$G,集計!$B33,'(3)調査表 '!$F:$F,集計!D$1)</f>
        <v>0</v>
      </c>
      <c r="E33">
        <f>COUNTIFS('(3)調査表 '!$G:$G,集計!$B33,'(3)調査表 '!$F:$F,集計!E$1)</f>
        <v>0</v>
      </c>
      <c r="F33">
        <f>COUNTIFS('(3)調査表 '!$G:$G,集計!$B33,'(3)調査表 '!$F:$F,集計!F$1)</f>
        <v>0</v>
      </c>
      <c r="G33">
        <f>COUNTIFS('(3)調査表 '!$G:$G,集計!$B33,'(3)調査表 '!$F:$F,集計!G$1)</f>
        <v>0</v>
      </c>
      <c r="H33">
        <f>COUNTIFS('(3)調査表 '!$G:$G,集計!$B33,'(3)調査表 '!$F:$F,集計!H$1)</f>
        <v>0</v>
      </c>
      <c r="I33">
        <f>COUNTIFS('(3)調査表 '!$G:$G,集計!$B33,'(3)調査表 '!$F:$F,集計!I$1)</f>
        <v>0</v>
      </c>
      <c r="J33">
        <f>COUNTIFS('(3)調査表 '!$G:$G,集計!$B33,'(3)調査表 '!$F:$F,集計!J$1)</f>
        <v>0</v>
      </c>
      <c r="K33">
        <f>COUNTIFS('(3)調査表 '!$G:$G,集計!$B33,'(3)調査表 '!$F:$F,集計!K$1)</f>
        <v>0</v>
      </c>
      <c r="L33">
        <f>COUNTIFS('(3)調査表 '!$G:$G,集計!$B33,'(3)調査表 '!$F:$F,集計!L$1)</f>
        <v>0</v>
      </c>
      <c r="M33">
        <f>COUNTIFS('(3)調査表 '!$G:$G,集計!$B33,'(3)調査表 '!$F:$F,集計!M$1)</f>
        <v>0</v>
      </c>
      <c r="N33">
        <f>COUNTIFS('(3)調査表 '!$G:$G,集計!$B33,'(3)調査表 '!$F:$F,集計!N$1)</f>
        <v>0</v>
      </c>
      <c r="O33">
        <f>COUNTIFS('(3)調査表 '!$G:$G,集計!$B33,'(3)調査表 '!$F:$F,集計!O$1)</f>
        <v>0</v>
      </c>
      <c r="P33">
        <f>COUNTIFS('(3)調査表 '!$G:$G,集計!$B33,'(3)調査表 '!$F:$F,集計!P$1)</f>
        <v>0</v>
      </c>
      <c r="Q33">
        <f>COUNTIFS('(3)調査表 '!$G:$G,集計!$B33,'(3)調査表 '!$F:$F,集計!Q$1)</f>
        <v>0</v>
      </c>
      <c r="R33">
        <f>COUNTIFS('(3)調査表 '!$G:$G,集計!$B33,'(3)調査表 '!$F:$F,集計!R$1)</f>
        <v>0</v>
      </c>
      <c r="S33">
        <f t="shared" si="0"/>
        <v>0</v>
      </c>
    </row>
    <row r="34" spans="1:19">
      <c r="A34" t="s">
        <v>63</v>
      </c>
      <c r="B34" s="33">
        <f t="shared" ref="B34" si="11">B14+20</f>
        <v>32</v>
      </c>
      <c r="C34">
        <f>COUNTIFS('(3)調査表 '!$G:$G,集計!$B34,'(3)調査表 '!$F:$F,集計!C$1)</f>
        <v>0</v>
      </c>
      <c r="D34">
        <f>COUNTIFS('(3)調査表 '!$G:$G,集計!$B34,'(3)調査表 '!$F:$F,集計!D$1)</f>
        <v>0</v>
      </c>
      <c r="E34">
        <f>COUNTIFS('(3)調査表 '!$G:$G,集計!$B34,'(3)調査表 '!$F:$F,集計!E$1)</f>
        <v>0</v>
      </c>
      <c r="F34">
        <f>COUNTIFS('(3)調査表 '!$G:$G,集計!$B34,'(3)調査表 '!$F:$F,集計!F$1)</f>
        <v>0</v>
      </c>
      <c r="G34">
        <f>COUNTIFS('(3)調査表 '!$G:$G,集計!$B34,'(3)調査表 '!$F:$F,集計!G$1)</f>
        <v>0</v>
      </c>
      <c r="H34">
        <f>COUNTIFS('(3)調査表 '!$G:$G,集計!$B34,'(3)調査表 '!$F:$F,集計!H$1)</f>
        <v>0</v>
      </c>
      <c r="I34">
        <f>COUNTIFS('(3)調査表 '!$G:$G,集計!$B34,'(3)調査表 '!$F:$F,集計!I$1)</f>
        <v>0</v>
      </c>
      <c r="J34">
        <f>COUNTIFS('(3)調査表 '!$G:$G,集計!$B34,'(3)調査表 '!$F:$F,集計!J$1)</f>
        <v>0</v>
      </c>
      <c r="K34">
        <f>COUNTIFS('(3)調査表 '!$G:$G,集計!$B34,'(3)調査表 '!$F:$F,集計!K$1)</f>
        <v>0</v>
      </c>
      <c r="L34">
        <f>COUNTIFS('(3)調査表 '!$G:$G,集計!$B34,'(3)調査表 '!$F:$F,集計!L$1)</f>
        <v>0</v>
      </c>
      <c r="M34">
        <f>COUNTIFS('(3)調査表 '!$G:$G,集計!$B34,'(3)調査表 '!$F:$F,集計!M$1)</f>
        <v>0</v>
      </c>
      <c r="N34">
        <f>COUNTIFS('(3)調査表 '!$G:$G,集計!$B34,'(3)調査表 '!$F:$F,集計!N$1)</f>
        <v>0</v>
      </c>
      <c r="O34">
        <f>COUNTIFS('(3)調査表 '!$G:$G,集計!$B34,'(3)調査表 '!$F:$F,集計!O$1)</f>
        <v>0</v>
      </c>
      <c r="P34">
        <f>COUNTIFS('(3)調査表 '!$G:$G,集計!$B34,'(3)調査表 '!$F:$F,集計!P$1)</f>
        <v>0</v>
      </c>
      <c r="Q34">
        <f>COUNTIFS('(3)調査表 '!$G:$G,集計!$B34,'(3)調査表 '!$F:$F,集計!Q$1)</f>
        <v>0</v>
      </c>
      <c r="R34">
        <f>COUNTIFS('(3)調査表 '!$G:$G,集計!$B34,'(3)調査表 '!$F:$F,集計!R$1)</f>
        <v>0</v>
      </c>
      <c r="S34">
        <f t="shared" si="0"/>
        <v>0</v>
      </c>
    </row>
    <row r="35" spans="1:19">
      <c r="A35" t="s">
        <v>64</v>
      </c>
      <c r="B35" s="33">
        <f t="shared" ref="B35" si="12">B14+21</f>
        <v>33</v>
      </c>
      <c r="C35">
        <f>COUNTIFS('(3)調査表 '!$G:$G,集計!$B35,'(3)調査表 '!$F:$F,集計!C$1)</f>
        <v>0</v>
      </c>
      <c r="D35">
        <f>COUNTIFS('(3)調査表 '!$G:$G,集計!$B35,'(3)調査表 '!$F:$F,集計!D$1)</f>
        <v>0</v>
      </c>
      <c r="E35">
        <f>COUNTIFS('(3)調査表 '!$G:$G,集計!$B35,'(3)調査表 '!$F:$F,集計!E$1)</f>
        <v>0</v>
      </c>
      <c r="F35">
        <f>COUNTIFS('(3)調査表 '!$G:$G,集計!$B35,'(3)調査表 '!$F:$F,集計!F$1)</f>
        <v>0</v>
      </c>
      <c r="G35">
        <f>COUNTIFS('(3)調査表 '!$G:$G,集計!$B35,'(3)調査表 '!$F:$F,集計!G$1)</f>
        <v>0</v>
      </c>
      <c r="H35">
        <f>COUNTIFS('(3)調査表 '!$G:$G,集計!$B35,'(3)調査表 '!$F:$F,集計!H$1)</f>
        <v>0</v>
      </c>
      <c r="I35">
        <f>COUNTIFS('(3)調査表 '!$G:$G,集計!$B35,'(3)調査表 '!$F:$F,集計!I$1)</f>
        <v>0</v>
      </c>
      <c r="J35">
        <f>COUNTIFS('(3)調査表 '!$G:$G,集計!$B35,'(3)調査表 '!$F:$F,集計!J$1)</f>
        <v>0</v>
      </c>
      <c r="K35">
        <f>COUNTIFS('(3)調査表 '!$G:$G,集計!$B35,'(3)調査表 '!$F:$F,集計!K$1)</f>
        <v>0</v>
      </c>
      <c r="L35">
        <f>COUNTIFS('(3)調査表 '!$G:$G,集計!$B35,'(3)調査表 '!$F:$F,集計!L$1)</f>
        <v>0</v>
      </c>
      <c r="M35">
        <f>COUNTIFS('(3)調査表 '!$G:$G,集計!$B35,'(3)調査表 '!$F:$F,集計!M$1)</f>
        <v>0</v>
      </c>
      <c r="N35">
        <f>COUNTIFS('(3)調査表 '!$G:$G,集計!$B35,'(3)調査表 '!$F:$F,集計!N$1)</f>
        <v>0</v>
      </c>
      <c r="O35">
        <f>COUNTIFS('(3)調査表 '!$G:$G,集計!$B35,'(3)調査表 '!$F:$F,集計!O$1)</f>
        <v>0</v>
      </c>
      <c r="P35">
        <f>COUNTIFS('(3)調査表 '!$G:$G,集計!$B35,'(3)調査表 '!$F:$F,集計!P$1)</f>
        <v>0</v>
      </c>
      <c r="Q35">
        <f>COUNTIFS('(3)調査表 '!$G:$G,集計!$B35,'(3)調査表 '!$F:$F,集計!Q$1)</f>
        <v>0</v>
      </c>
      <c r="R35">
        <f>COUNTIFS('(3)調査表 '!$G:$G,集計!$B35,'(3)調査表 '!$F:$F,集計!R$1)</f>
        <v>0</v>
      </c>
      <c r="S35">
        <f t="shared" si="0"/>
        <v>0</v>
      </c>
    </row>
    <row r="36" spans="1:19">
      <c r="A36" t="s">
        <v>65</v>
      </c>
      <c r="B36" s="33">
        <f t="shared" ref="B36" si="13">B17+19</f>
        <v>34</v>
      </c>
      <c r="C36">
        <f>COUNTIFS('(3)調査表 '!$G:$G,集計!$B36,'(3)調査表 '!$F:$F,集計!C$1)</f>
        <v>0</v>
      </c>
      <c r="D36">
        <f>COUNTIFS('(3)調査表 '!$G:$G,集計!$B36,'(3)調査表 '!$F:$F,集計!D$1)</f>
        <v>0</v>
      </c>
      <c r="E36">
        <f>COUNTIFS('(3)調査表 '!$G:$G,集計!$B36,'(3)調査表 '!$F:$F,集計!E$1)</f>
        <v>0</v>
      </c>
      <c r="F36">
        <f>COUNTIFS('(3)調査表 '!$G:$G,集計!$B36,'(3)調査表 '!$F:$F,集計!F$1)</f>
        <v>0</v>
      </c>
      <c r="G36">
        <f>COUNTIFS('(3)調査表 '!$G:$G,集計!$B36,'(3)調査表 '!$F:$F,集計!G$1)</f>
        <v>0</v>
      </c>
      <c r="H36">
        <f>COUNTIFS('(3)調査表 '!$G:$G,集計!$B36,'(3)調査表 '!$F:$F,集計!H$1)</f>
        <v>0</v>
      </c>
      <c r="I36">
        <f>COUNTIFS('(3)調査表 '!$G:$G,集計!$B36,'(3)調査表 '!$F:$F,集計!I$1)</f>
        <v>0</v>
      </c>
      <c r="J36">
        <f>COUNTIFS('(3)調査表 '!$G:$G,集計!$B36,'(3)調査表 '!$F:$F,集計!J$1)</f>
        <v>0</v>
      </c>
      <c r="K36">
        <f>COUNTIFS('(3)調査表 '!$G:$G,集計!$B36,'(3)調査表 '!$F:$F,集計!K$1)</f>
        <v>0</v>
      </c>
      <c r="L36">
        <f>COUNTIFS('(3)調査表 '!$G:$G,集計!$B36,'(3)調査表 '!$F:$F,集計!L$1)</f>
        <v>0</v>
      </c>
      <c r="M36">
        <f>COUNTIFS('(3)調査表 '!$G:$G,集計!$B36,'(3)調査表 '!$F:$F,集計!M$1)</f>
        <v>0</v>
      </c>
      <c r="N36">
        <f>COUNTIFS('(3)調査表 '!$G:$G,集計!$B36,'(3)調査表 '!$F:$F,集計!N$1)</f>
        <v>0</v>
      </c>
      <c r="O36">
        <f>COUNTIFS('(3)調査表 '!$G:$G,集計!$B36,'(3)調査表 '!$F:$F,集計!O$1)</f>
        <v>0</v>
      </c>
      <c r="P36">
        <f>COUNTIFS('(3)調査表 '!$G:$G,集計!$B36,'(3)調査表 '!$F:$F,集計!P$1)</f>
        <v>0</v>
      </c>
      <c r="Q36">
        <f>COUNTIFS('(3)調査表 '!$G:$G,集計!$B36,'(3)調査表 '!$F:$F,集計!Q$1)</f>
        <v>0</v>
      </c>
      <c r="R36">
        <f>COUNTIFS('(3)調査表 '!$G:$G,集計!$B36,'(3)調査表 '!$F:$F,集計!R$1)</f>
        <v>0</v>
      </c>
      <c r="S36">
        <f t="shared" si="0"/>
        <v>0</v>
      </c>
    </row>
    <row r="37" spans="1:19">
      <c r="A37" t="s">
        <v>66</v>
      </c>
      <c r="B37" s="33">
        <f t="shared" ref="B37" si="14">B17+20</f>
        <v>35</v>
      </c>
      <c r="C37">
        <f>COUNTIFS('(3)調査表 '!$G:$G,集計!$B37,'(3)調査表 '!$F:$F,集計!C$1)</f>
        <v>0</v>
      </c>
      <c r="D37">
        <f>COUNTIFS('(3)調査表 '!$G:$G,集計!$B37,'(3)調査表 '!$F:$F,集計!D$1)</f>
        <v>0</v>
      </c>
      <c r="E37">
        <f>COUNTIFS('(3)調査表 '!$G:$G,集計!$B37,'(3)調査表 '!$F:$F,集計!E$1)</f>
        <v>0</v>
      </c>
      <c r="F37">
        <f>COUNTIFS('(3)調査表 '!$G:$G,集計!$B37,'(3)調査表 '!$F:$F,集計!F$1)</f>
        <v>0</v>
      </c>
      <c r="G37">
        <f>COUNTIFS('(3)調査表 '!$G:$G,集計!$B37,'(3)調査表 '!$F:$F,集計!G$1)</f>
        <v>0</v>
      </c>
      <c r="H37">
        <f>COUNTIFS('(3)調査表 '!$G:$G,集計!$B37,'(3)調査表 '!$F:$F,集計!H$1)</f>
        <v>0</v>
      </c>
      <c r="I37">
        <f>COUNTIFS('(3)調査表 '!$G:$G,集計!$B37,'(3)調査表 '!$F:$F,集計!I$1)</f>
        <v>0</v>
      </c>
      <c r="J37">
        <f>COUNTIFS('(3)調査表 '!$G:$G,集計!$B37,'(3)調査表 '!$F:$F,集計!J$1)</f>
        <v>0</v>
      </c>
      <c r="K37">
        <f>COUNTIFS('(3)調査表 '!$G:$G,集計!$B37,'(3)調査表 '!$F:$F,集計!K$1)</f>
        <v>0</v>
      </c>
      <c r="L37">
        <f>COUNTIFS('(3)調査表 '!$G:$G,集計!$B37,'(3)調査表 '!$F:$F,集計!L$1)</f>
        <v>0</v>
      </c>
      <c r="M37">
        <f>COUNTIFS('(3)調査表 '!$G:$G,集計!$B37,'(3)調査表 '!$F:$F,集計!M$1)</f>
        <v>0</v>
      </c>
      <c r="N37">
        <f>COUNTIFS('(3)調査表 '!$G:$G,集計!$B37,'(3)調査表 '!$F:$F,集計!N$1)</f>
        <v>0</v>
      </c>
      <c r="O37">
        <f>COUNTIFS('(3)調査表 '!$G:$G,集計!$B37,'(3)調査表 '!$F:$F,集計!O$1)</f>
        <v>0</v>
      </c>
      <c r="P37">
        <f>COUNTIFS('(3)調査表 '!$G:$G,集計!$B37,'(3)調査表 '!$F:$F,集計!P$1)</f>
        <v>0</v>
      </c>
      <c r="Q37">
        <f>COUNTIFS('(3)調査表 '!$G:$G,集計!$B37,'(3)調査表 '!$F:$F,集計!Q$1)</f>
        <v>0</v>
      </c>
      <c r="R37">
        <f>COUNTIFS('(3)調査表 '!$G:$G,集計!$B37,'(3)調査表 '!$F:$F,集計!R$1)</f>
        <v>0</v>
      </c>
      <c r="S37">
        <f t="shared" si="0"/>
        <v>0</v>
      </c>
    </row>
    <row r="38" spans="1:19">
      <c r="A38" t="s">
        <v>67</v>
      </c>
      <c r="B38" s="33">
        <f t="shared" ref="B38" si="15">B17+21</f>
        <v>36</v>
      </c>
      <c r="C38">
        <f>COUNTIFS('(3)調査表 '!$G:$G,集計!$B38,'(3)調査表 '!$F:$F,集計!C$1)</f>
        <v>0</v>
      </c>
      <c r="D38">
        <f>COUNTIFS('(3)調査表 '!$G:$G,集計!$B38,'(3)調査表 '!$F:$F,集計!D$1)</f>
        <v>0</v>
      </c>
      <c r="E38">
        <f>COUNTIFS('(3)調査表 '!$G:$G,集計!$B38,'(3)調査表 '!$F:$F,集計!E$1)</f>
        <v>0</v>
      </c>
      <c r="F38">
        <f>COUNTIFS('(3)調査表 '!$G:$G,集計!$B38,'(3)調査表 '!$F:$F,集計!F$1)</f>
        <v>0</v>
      </c>
      <c r="G38">
        <f>COUNTIFS('(3)調査表 '!$G:$G,集計!$B38,'(3)調査表 '!$F:$F,集計!G$1)</f>
        <v>0</v>
      </c>
      <c r="H38">
        <f>COUNTIFS('(3)調査表 '!$G:$G,集計!$B38,'(3)調査表 '!$F:$F,集計!H$1)</f>
        <v>0</v>
      </c>
      <c r="I38">
        <f>COUNTIFS('(3)調査表 '!$G:$G,集計!$B38,'(3)調査表 '!$F:$F,集計!I$1)</f>
        <v>0</v>
      </c>
      <c r="J38">
        <f>COUNTIFS('(3)調査表 '!$G:$G,集計!$B38,'(3)調査表 '!$F:$F,集計!J$1)</f>
        <v>0</v>
      </c>
      <c r="K38">
        <f>COUNTIFS('(3)調査表 '!$G:$G,集計!$B38,'(3)調査表 '!$F:$F,集計!K$1)</f>
        <v>0</v>
      </c>
      <c r="L38">
        <f>COUNTIFS('(3)調査表 '!$G:$G,集計!$B38,'(3)調査表 '!$F:$F,集計!L$1)</f>
        <v>0</v>
      </c>
      <c r="M38">
        <f>COUNTIFS('(3)調査表 '!$G:$G,集計!$B38,'(3)調査表 '!$F:$F,集計!M$1)</f>
        <v>0</v>
      </c>
      <c r="N38">
        <f>COUNTIFS('(3)調査表 '!$G:$G,集計!$B38,'(3)調査表 '!$F:$F,集計!N$1)</f>
        <v>0</v>
      </c>
      <c r="O38">
        <f>COUNTIFS('(3)調査表 '!$G:$G,集計!$B38,'(3)調査表 '!$F:$F,集計!O$1)</f>
        <v>0</v>
      </c>
      <c r="P38">
        <f>COUNTIFS('(3)調査表 '!$G:$G,集計!$B38,'(3)調査表 '!$F:$F,集計!P$1)</f>
        <v>0</v>
      </c>
      <c r="Q38">
        <f>COUNTIFS('(3)調査表 '!$G:$G,集計!$B38,'(3)調査表 '!$F:$F,集計!Q$1)</f>
        <v>0</v>
      </c>
      <c r="R38">
        <f>COUNTIFS('(3)調査表 '!$G:$G,集計!$B38,'(3)調査表 '!$F:$F,集計!R$1)</f>
        <v>0</v>
      </c>
      <c r="S38">
        <f t="shared" si="0"/>
        <v>0</v>
      </c>
    </row>
    <row r="39" spans="1:19">
      <c r="A39" t="s">
        <v>68</v>
      </c>
      <c r="B39" s="33">
        <f t="shared" ref="B39" si="16">B20+19</f>
        <v>37</v>
      </c>
      <c r="C39">
        <f>COUNTIFS('(3)調査表 '!$G:$G,集計!$B39,'(3)調査表 '!$F:$F,集計!C$1)</f>
        <v>0</v>
      </c>
      <c r="D39">
        <f>COUNTIFS('(3)調査表 '!$G:$G,集計!$B39,'(3)調査表 '!$F:$F,集計!D$1)</f>
        <v>0</v>
      </c>
      <c r="E39">
        <f>COUNTIFS('(3)調査表 '!$G:$G,集計!$B39,'(3)調査表 '!$F:$F,集計!E$1)</f>
        <v>0</v>
      </c>
      <c r="F39">
        <f>COUNTIFS('(3)調査表 '!$G:$G,集計!$B39,'(3)調査表 '!$F:$F,集計!F$1)</f>
        <v>0</v>
      </c>
      <c r="G39">
        <f>COUNTIFS('(3)調査表 '!$G:$G,集計!$B39,'(3)調査表 '!$F:$F,集計!G$1)</f>
        <v>0</v>
      </c>
      <c r="H39">
        <f>COUNTIFS('(3)調査表 '!$G:$G,集計!$B39,'(3)調査表 '!$F:$F,集計!H$1)</f>
        <v>0</v>
      </c>
      <c r="I39">
        <f>COUNTIFS('(3)調査表 '!$G:$G,集計!$B39,'(3)調査表 '!$F:$F,集計!I$1)</f>
        <v>0</v>
      </c>
      <c r="J39">
        <f>COUNTIFS('(3)調査表 '!$G:$G,集計!$B39,'(3)調査表 '!$F:$F,集計!J$1)</f>
        <v>0</v>
      </c>
      <c r="K39">
        <f>COUNTIFS('(3)調査表 '!$G:$G,集計!$B39,'(3)調査表 '!$F:$F,集計!K$1)</f>
        <v>0</v>
      </c>
      <c r="L39">
        <f>COUNTIFS('(3)調査表 '!$G:$G,集計!$B39,'(3)調査表 '!$F:$F,集計!L$1)</f>
        <v>0</v>
      </c>
      <c r="M39">
        <f>COUNTIFS('(3)調査表 '!$G:$G,集計!$B39,'(3)調査表 '!$F:$F,集計!M$1)</f>
        <v>0</v>
      </c>
      <c r="N39">
        <f>COUNTIFS('(3)調査表 '!$G:$G,集計!$B39,'(3)調査表 '!$F:$F,集計!N$1)</f>
        <v>0</v>
      </c>
      <c r="O39">
        <f>COUNTIFS('(3)調査表 '!$G:$G,集計!$B39,'(3)調査表 '!$F:$F,集計!O$1)</f>
        <v>0</v>
      </c>
      <c r="P39">
        <f>COUNTIFS('(3)調査表 '!$G:$G,集計!$B39,'(3)調査表 '!$F:$F,集計!P$1)</f>
        <v>0</v>
      </c>
      <c r="Q39">
        <f>COUNTIFS('(3)調査表 '!$G:$G,集計!$B39,'(3)調査表 '!$F:$F,集計!Q$1)</f>
        <v>0</v>
      </c>
      <c r="R39">
        <f>COUNTIFS('(3)調査表 '!$G:$G,集計!$B39,'(3)調査表 '!$F:$F,集計!R$1)</f>
        <v>0</v>
      </c>
      <c r="S39">
        <f t="shared" si="0"/>
        <v>0</v>
      </c>
    </row>
    <row r="40" spans="1:19">
      <c r="A40" t="s">
        <v>69</v>
      </c>
      <c r="B40" s="33">
        <f t="shared" ref="B40" si="17">B20+20</f>
        <v>38</v>
      </c>
      <c r="C40">
        <f>COUNTIFS('(3)調査表 '!$G:$G,集計!$B40,'(3)調査表 '!$F:$F,集計!C$1)</f>
        <v>0</v>
      </c>
      <c r="D40">
        <f>COUNTIFS('(3)調査表 '!$G:$G,集計!$B40,'(3)調査表 '!$F:$F,集計!D$1)</f>
        <v>0</v>
      </c>
      <c r="E40">
        <f>COUNTIFS('(3)調査表 '!$G:$G,集計!$B40,'(3)調査表 '!$F:$F,集計!E$1)</f>
        <v>0</v>
      </c>
      <c r="F40">
        <f>COUNTIFS('(3)調査表 '!$G:$G,集計!$B40,'(3)調査表 '!$F:$F,集計!F$1)</f>
        <v>0</v>
      </c>
      <c r="G40">
        <f>COUNTIFS('(3)調査表 '!$G:$G,集計!$B40,'(3)調査表 '!$F:$F,集計!G$1)</f>
        <v>0</v>
      </c>
      <c r="H40">
        <f>COUNTIFS('(3)調査表 '!$G:$G,集計!$B40,'(3)調査表 '!$F:$F,集計!H$1)</f>
        <v>0</v>
      </c>
      <c r="I40">
        <f>COUNTIFS('(3)調査表 '!$G:$G,集計!$B40,'(3)調査表 '!$F:$F,集計!I$1)</f>
        <v>0</v>
      </c>
      <c r="J40">
        <f>COUNTIFS('(3)調査表 '!$G:$G,集計!$B40,'(3)調査表 '!$F:$F,集計!J$1)</f>
        <v>0</v>
      </c>
      <c r="K40">
        <f>COUNTIFS('(3)調査表 '!$G:$G,集計!$B40,'(3)調査表 '!$F:$F,集計!K$1)</f>
        <v>0</v>
      </c>
      <c r="L40">
        <f>COUNTIFS('(3)調査表 '!$G:$G,集計!$B40,'(3)調査表 '!$F:$F,集計!L$1)</f>
        <v>0</v>
      </c>
      <c r="M40">
        <f>COUNTIFS('(3)調査表 '!$G:$G,集計!$B40,'(3)調査表 '!$F:$F,集計!M$1)</f>
        <v>0</v>
      </c>
      <c r="N40">
        <f>COUNTIFS('(3)調査表 '!$G:$G,集計!$B40,'(3)調査表 '!$F:$F,集計!N$1)</f>
        <v>0</v>
      </c>
      <c r="O40">
        <f>COUNTIFS('(3)調査表 '!$G:$G,集計!$B40,'(3)調査表 '!$F:$F,集計!O$1)</f>
        <v>0</v>
      </c>
      <c r="P40">
        <f>COUNTIFS('(3)調査表 '!$G:$G,集計!$B40,'(3)調査表 '!$F:$F,集計!P$1)</f>
        <v>0</v>
      </c>
      <c r="Q40">
        <f>COUNTIFS('(3)調査表 '!$G:$G,集計!$B40,'(3)調査表 '!$F:$F,集計!Q$1)</f>
        <v>0</v>
      </c>
      <c r="R40">
        <f>COUNTIFS('(3)調査表 '!$G:$G,集計!$B40,'(3)調査表 '!$F:$F,集計!R$1)</f>
        <v>0</v>
      </c>
      <c r="S40">
        <f t="shared" si="0"/>
        <v>0</v>
      </c>
    </row>
    <row r="41" spans="1:19">
      <c r="A41" t="s">
        <v>70</v>
      </c>
      <c r="B41" s="33">
        <f t="shared" ref="B41" si="18">B20+21</f>
        <v>39</v>
      </c>
      <c r="C41">
        <f>COUNTIFS('(3)調査表 '!$G:$G,集計!$B41,'(3)調査表 '!$F:$F,集計!C$1)</f>
        <v>0</v>
      </c>
      <c r="D41">
        <f>COUNTIFS('(3)調査表 '!$G:$G,集計!$B41,'(3)調査表 '!$F:$F,集計!D$1)</f>
        <v>0</v>
      </c>
      <c r="E41">
        <f>COUNTIFS('(3)調査表 '!$G:$G,集計!$B41,'(3)調査表 '!$F:$F,集計!E$1)</f>
        <v>0</v>
      </c>
      <c r="F41">
        <f>COUNTIFS('(3)調査表 '!$G:$G,集計!$B41,'(3)調査表 '!$F:$F,集計!F$1)</f>
        <v>0</v>
      </c>
      <c r="G41">
        <f>COUNTIFS('(3)調査表 '!$G:$G,集計!$B41,'(3)調査表 '!$F:$F,集計!G$1)</f>
        <v>0</v>
      </c>
      <c r="H41">
        <f>COUNTIFS('(3)調査表 '!$G:$G,集計!$B41,'(3)調査表 '!$F:$F,集計!H$1)</f>
        <v>0</v>
      </c>
      <c r="I41">
        <f>COUNTIFS('(3)調査表 '!$G:$G,集計!$B41,'(3)調査表 '!$F:$F,集計!I$1)</f>
        <v>0</v>
      </c>
      <c r="J41">
        <f>COUNTIFS('(3)調査表 '!$G:$G,集計!$B41,'(3)調査表 '!$F:$F,集計!J$1)</f>
        <v>0</v>
      </c>
      <c r="K41">
        <f>COUNTIFS('(3)調査表 '!$G:$G,集計!$B41,'(3)調査表 '!$F:$F,集計!K$1)</f>
        <v>0</v>
      </c>
      <c r="L41">
        <f>COUNTIFS('(3)調査表 '!$G:$G,集計!$B41,'(3)調査表 '!$F:$F,集計!L$1)</f>
        <v>0</v>
      </c>
      <c r="M41">
        <f>COUNTIFS('(3)調査表 '!$G:$G,集計!$B41,'(3)調査表 '!$F:$F,集計!M$1)</f>
        <v>0</v>
      </c>
      <c r="N41">
        <f>COUNTIFS('(3)調査表 '!$G:$G,集計!$B41,'(3)調査表 '!$F:$F,集計!N$1)</f>
        <v>0</v>
      </c>
      <c r="O41">
        <f>COUNTIFS('(3)調査表 '!$G:$G,集計!$B41,'(3)調査表 '!$F:$F,集計!O$1)</f>
        <v>0</v>
      </c>
      <c r="P41">
        <f>COUNTIFS('(3)調査表 '!$G:$G,集計!$B41,'(3)調査表 '!$F:$F,集計!P$1)</f>
        <v>0</v>
      </c>
      <c r="Q41">
        <f>COUNTIFS('(3)調査表 '!$G:$G,集計!$B41,'(3)調査表 '!$F:$F,集計!Q$1)</f>
        <v>0</v>
      </c>
      <c r="R41">
        <f>COUNTIFS('(3)調査表 '!$G:$G,集計!$B41,'(3)調査表 '!$F:$F,集計!R$1)</f>
        <v>0</v>
      </c>
      <c r="S41">
        <f t="shared" si="0"/>
        <v>0</v>
      </c>
    </row>
    <row r="42" spans="1:19">
      <c r="A42" t="s">
        <v>71</v>
      </c>
      <c r="B42" s="33">
        <f t="shared" ref="B42" si="19">B23+19</f>
        <v>40</v>
      </c>
      <c r="C42">
        <f>COUNTIFS('(3)調査表 '!$G:$G,集計!$B42,'(3)調査表 '!$F:$F,集計!C$1)</f>
        <v>0</v>
      </c>
      <c r="D42">
        <f>COUNTIFS('(3)調査表 '!$G:$G,集計!$B42,'(3)調査表 '!$F:$F,集計!D$1)</f>
        <v>0</v>
      </c>
      <c r="E42">
        <f>COUNTIFS('(3)調査表 '!$G:$G,集計!$B42,'(3)調査表 '!$F:$F,集計!E$1)</f>
        <v>0</v>
      </c>
      <c r="F42">
        <f>COUNTIFS('(3)調査表 '!$G:$G,集計!$B42,'(3)調査表 '!$F:$F,集計!F$1)</f>
        <v>0</v>
      </c>
      <c r="G42">
        <f>COUNTIFS('(3)調査表 '!$G:$G,集計!$B42,'(3)調査表 '!$F:$F,集計!G$1)</f>
        <v>0</v>
      </c>
      <c r="H42">
        <f>COUNTIFS('(3)調査表 '!$G:$G,集計!$B42,'(3)調査表 '!$F:$F,集計!H$1)</f>
        <v>0</v>
      </c>
      <c r="I42">
        <f>COUNTIFS('(3)調査表 '!$G:$G,集計!$B42,'(3)調査表 '!$F:$F,集計!I$1)</f>
        <v>0</v>
      </c>
      <c r="J42">
        <f>COUNTIFS('(3)調査表 '!$G:$G,集計!$B42,'(3)調査表 '!$F:$F,集計!J$1)</f>
        <v>0</v>
      </c>
      <c r="K42">
        <f>COUNTIFS('(3)調査表 '!$G:$G,集計!$B42,'(3)調査表 '!$F:$F,集計!K$1)</f>
        <v>0</v>
      </c>
      <c r="L42">
        <f>COUNTIFS('(3)調査表 '!$G:$G,集計!$B42,'(3)調査表 '!$F:$F,集計!L$1)</f>
        <v>0</v>
      </c>
      <c r="M42">
        <f>COUNTIFS('(3)調査表 '!$G:$G,集計!$B42,'(3)調査表 '!$F:$F,集計!M$1)</f>
        <v>0</v>
      </c>
      <c r="N42">
        <f>COUNTIFS('(3)調査表 '!$G:$G,集計!$B42,'(3)調査表 '!$F:$F,集計!N$1)</f>
        <v>0</v>
      </c>
      <c r="O42">
        <f>COUNTIFS('(3)調査表 '!$G:$G,集計!$B42,'(3)調査表 '!$F:$F,集計!O$1)</f>
        <v>0</v>
      </c>
      <c r="P42">
        <f>COUNTIFS('(3)調査表 '!$G:$G,集計!$B42,'(3)調査表 '!$F:$F,集計!P$1)</f>
        <v>0</v>
      </c>
      <c r="Q42">
        <f>COUNTIFS('(3)調査表 '!$G:$G,集計!$B42,'(3)調査表 '!$F:$F,集計!Q$1)</f>
        <v>0</v>
      </c>
      <c r="R42">
        <f>COUNTIFS('(3)調査表 '!$G:$G,集計!$B42,'(3)調査表 '!$F:$F,集計!R$1)</f>
        <v>0</v>
      </c>
      <c r="S42">
        <f t="shared" si="0"/>
        <v>0</v>
      </c>
    </row>
    <row r="43" spans="1:19">
      <c r="A43" t="s">
        <v>72</v>
      </c>
      <c r="B43" s="33">
        <f t="shared" ref="B43" si="20">B23+20</f>
        <v>41</v>
      </c>
      <c r="C43">
        <f>COUNTIFS('(3)調査表 '!$G:$G,集計!$B43,'(3)調査表 '!$F:$F,集計!C$1)</f>
        <v>0</v>
      </c>
      <c r="D43">
        <f>COUNTIFS('(3)調査表 '!$G:$G,集計!$B43,'(3)調査表 '!$F:$F,集計!D$1)</f>
        <v>0</v>
      </c>
      <c r="E43">
        <f>COUNTIFS('(3)調査表 '!$G:$G,集計!$B43,'(3)調査表 '!$F:$F,集計!E$1)</f>
        <v>0</v>
      </c>
      <c r="F43">
        <f>COUNTIFS('(3)調査表 '!$G:$G,集計!$B43,'(3)調査表 '!$F:$F,集計!F$1)</f>
        <v>0</v>
      </c>
      <c r="G43">
        <f>COUNTIFS('(3)調査表 '!$G:$G,集計!$B43,'(3)調査表 '!$F:$F,集計!G$1)</f>
        <v>0</v>
      </c>
      <c r="H43">
        <f>COUNTIFS('(3)調査表 '!$G:$G,集計!$B43,'(3)調査表 '!$F:$F,集計!H$1)</f>
        <v>0</v>
      </c>
      <c r="I43">
        <f>COUNTIFS('(3)調査表 '!$G:$G,集計!$B43,'(3)調査表 '!$F:$F,集計!I$1)</f>
        <v>0</v>
      </c>
      <c r="J43">
        <f>COUNTIFS('(3)調査表 '!$G:$G,集計!$B43,'(3)調査表 '!$F:$F,集計!J$1)</f>
        <v>0</v>
      </c>
      <c r="K43">
        <f>COUNTIFS('(3)調査表 '!$G:$G,集計!$B43,'(3)調査表 '!$F:$F,集計!K$1)</f>
        <v>0</v>
      </c>
      <c r="L43">
        <f>COUNTIFS('(3)調査表 '!$G:$G,集計!$B43,'(3)調査表 '!$F:$F,集計!L$1)</f>
        <v>0</v>
      </c>
      <c r="M43">
        <f>COUNTIFS('(3)調査表 '!$G:$G,集計!$B43,'(3)調査表 '!$F:$F,集計!M$1)</f>
        <v>0</v>
      </c>
      <c r="N43">
        <f>COUNTIFS('(3)調査表 '!$G:$G,集計!$B43,'(3)調査表 '!$F:$F,集計!N$1)</f>
        <v>0</v>
      </c>
      <c r="O43">
        <f>COUNTIFS('(3)調査表 '!$G:$G,集計!$B43,'(3)調査表 '!$F:$F,集計!O$1)</f>
        <v>0</v>
      </c>
      <c r="P43">
        <f>COUNTIFS('(3)調査表 '!$G:$G,集計!$B43,'(3)調査表 '!$F:$F,集計!P$1)</f>
        <v>0</v>
      </c>
      <c r="Q43">
        <f>COUNTIFS('(3)調査表 '!$G:$G,集計!$B43,'(3)調査表 '!$F:$F,集計!Q$1)</f>
        <v>0</v>
      </c>
      <c r="R43">
        <f>COUNTIFS('(3)調査表 '!$G:$G,集計!$B43,'(3)調査表 '!$F:$F,集計!R$1)</f>
        <v>0</v>
      </c>
      <c r="S43">
        <f t="shared" si="0"/>
        <v>0</v>
      </c>
    </row>
    <row r="44" spans="1:19">
      <c r="A44" t="s">
        <v>73</v>
      </c>
      <c r="B44" s="33">
        <f t="shared" ref="B44" si="21">B23+21</f>
        <v>42</v>
      </c>
      <c r="C44">
        <f>COUNTIFS('(3)調査表 '!$G:$G,集計!$B44,'(3)調査表 '!$F:$F,集計!C$1)</f>
        <v>0</v>
      </c>
      <c r="D44">
        <f>COUNTIFS('(3)調査表 '!$G:$G,集計!$B44,'(3)調査表 '!$F:$F,集計!D$1)</f>
        <v>0</v>
      </c>
      <c r="E44">
        <f>COUNTIFS('(3)調査表 '!$G:$G,集計!$B44,'(3)調査表 '!$F:$F,集計!E$1)</f>
        <v>0</v>
      </c>
      <c r="F44">
        <f>COUNTIFS('(3)調査表 '!$G:$G,集計!$B44,'(3)調査表 '!$F:$F,集計!F$1)</f>
        <v>0</v>
      </c>
      <c r="G44">
        <f>COUNTIFS('(3)調査表 '!$G:$G,集計!$B44,'(3)調査表 '!$F:$F,集計!G$1)</f>
        <v>0</v>
      </c>
      <c r="H44">
        <f>COUNTIFS('(3)調査表 '!$G:$G,集計!$B44,'(3)調査表 '!$F:$F,集計!H$1)</f>
        <v>0</v>
      </c>
      <c r="I44">
        <f>COUNTIFS('(3)調査表 '!$G:$G,集計!$B44,'(3)調査表 '!$F:$F,集計!I$1)</f>
        <v>0</v>
      </c>
      <c r="J44">
        <f>COUNTIFS('(3)調査表 '!$G:$G,集計!$B44,'(3)調査表 '!$F:$F,集計!J$1)</f>
        <v>0</v>
      </c>
      <c r="K44">
        <f>COUNTIFS('(3)調査表 '!$G:$G,集計!$B44,'(3)調査表 '!$F:$F,集計!K$1)</f>
        <v>0</v>
      </c>
      <c r="L44">
        <f>COUNTIFS('(3)調査表 '!$G:$G,集計!$B44,'(3)調査表 '!$F:$F,集計!L$1)</f>
        <v>0</v>
      </c>
      <c r="M44">
        <f>COUNTIFS('(3)調査表 '!$G:$G,集計!$B44,'(3)調査表 '!$F:$F,集計!M$1)</f>
        <v>0</v>
      </c>
      <c r="N44">
        <f>COUNTIFS('(3)調査表 '!$G:$G,集計!$B44,'(3)調査表 '!$F:$F,集計!N$1)</f>
        <v>0</v>
      </c>
      <c r="O44">
        <f>COUNTIFS('(3)調査表 '!$G:$G,集計!$B44,'(3)調査表 '!$F:$F,集計!O$1)</f>
        <v>0</v>
      </c>
      <c r="P44">
        <f>COUNTIFS('(3)調査表 '!$G:$G,集計!$B44,'(3)調査表 '!$F:$F,集計!P$1)</f>
        <v>0</v>
      </c>
      <c r="Q44">
        <f>COUNTIFS('(3)調査表 '!$G:$G,集計!$B44,'(3)調査表 '!$F:$F,集計!Q$1)</f>
        <v>0</v>
      </c>
      <c r="R44">
        <f>COUNTIFS('(3)調査表 '!$G:$G,集計!$B44,'(3)調査表 '!$F:$F,集計!R$1)</f>
        <v>0</v>
      </c>
      <c r="S44">
        <f t="shared" si="0"/>
        <v>0</v>
      </c>
    </row>
    <row r="45" spans="1:19">
      <c r="A45" t="s">
        <v>74</v>
      </c>
      <c r="B45" s="33">
        <f t="shared" ref="B45" si="22">B26+19</f>
        <v>43</v>
      </c>
      <c r="C45">
        <f>COUNTIFS('(3)調査表 '!$G:$G,集計!$B45,'(3)調査表 '!$F:$F,集計!C$1)</f>
        <v>0</v>
      </c>
      <c r="D45">
        <f>COUNTIFS('(3)調査表 '!$G:$G,集計!$B45,'(3)調査表 '!$F:$F,集計!D$1)</f>
        <v>0</v>
      </c>
      <c r="E45">
        <f>COUNTIFS('(3)調査表 '!$G:$G,集計!$B45,'(3)調査表 '!$F:$F,集計!E$1)</f>
        <v>0</v>
      </c>
      <c r="F45">
        <f>COUNTIFS('(3)調査表 '!$G:$G,集計!$B45,'(3)調査表 '!$F:$F,集計!F$1)</f>
        <v>0</v>
      </c>
      <c r="G45">
        <f>COUNTIFS('(3)調査表 '!$G:$G,集計!$B45,'(3)調査表 '!$F:$F,集計!G$1)</f>
        <v>0</v>
      </c>
      <c r="H45">
        <f>COUNTIFS('(3)調査表 '!$G:$G,集計!$B45,'(3)調査表 '!$F:$F,集計!H$1)</f>
        <v>0</v>
      </c>
      <c r="I45">
        <f>COUNTIFS('(3)調査表 '!$G:$G,集計!$B45,'(3)調査表 '!$F:$F,集計!I$1)</f>
        <v>0</v>
      </c>
      <c r="J45">
        <f>COUNTIFS('(3)調査表 '!$G:$G,集計!$B45,'(3)調査表 '!$F:$F,集計!J$1)</f>
        <v>0</v>
      </c>
      <c r="K45">
        <f>COUNTIFS('(3)調査表 '!$G:$G,集計!$B45,'(3)調査表 '!$F:$F,集計!K$1)</f>
        <v>0</v>
      </c>
      <c r="L45">
        <f>COUNTIFS('(3)調査表 '!$G:$G,集計!$B45,'(3)調査表 '!$F:$F,集計!L$1)</f>
        <v>0</v>
      </c>
      <c r="M45">
        <f>COUNTIFS('(3)調査表 '!$G:$G,集計!$B45,'(3)調査表 '!$F:$F,集計!M$1)</f>
        <v>0</v>
      </c>
      <c r="N45">
        <f>COUNTIFS('(3)調査表 '!$G:$G,集計!$B45,'(3)調査表 '!$F:$F,集計!N$1)</f>
        <v>0</v>
      </c>
      <c r="O45">
        <f>COUNTIFS('(3)調査表 '!$G:$G,集計!$B45,'(3)調査表 '!$F:$F,集計!O$1)</f>
        <v>0</v>
      </c>
      <c r="P45">
        <f>COUNTIFS('(3)調査表 '!$G:$G,集計!$B45,'(3)調査表 '!$F:$F,集計!P$1)</f>
        <v>0</v>
      </c>
      <c r="Q45">
        <f>COUNTIFS('(3)調査表 '!$G:$G,集計!$B45,'(3)調査表 '!$F:$F,集計!Q$1)</f>
        <v>0</v>
      </c>
      <c r="R45">
        <f>COUNTIFS('(3)調査表 '!$G:$G,集計!$B45,'(3)調査表 '!$F:$F,集計!R$1)</f>
        <v>0</v>
      </c>
      <c r="S45">
        <f t="shared" si="0"/>
        <v>0</v>
      </c>
    </row>
    <row r="46" spans="1:19">
      <c r="A46" t="s">
        <v>75</v>
      </c>
      <c r="B46" s="33">
        <f t="shared" ref="B46" si="23">B26+20</f>
        <v>44</v>
      </c>
      <c r="C46">
        <f>COUNTIFS('(3)調査表 '!$G:$G,集計!$B46,'(3)調査表 '!$F:$F,集計!C$1)</f>
        <v>0</v>
      </c>
      <c r="D46">
        <f>COUNTIFS('(3)調査表 '!$G:$G,集計!$B46,'(3)調査表 '!$F:$F,集計!D$1)</f>
        <v>0</v>
      </c>
      <c r="E46">
        <f>COUNTIFS('(3)調査表 '!$G:$G,集計!$B46,'(3)調査表 '!$F:$F,集計!E$1)</f>
        <v>0</v>
      </c>
      <c r="F46">
        <f>COUNTIFS('(3)調査表 '!$G:$G,集計!$B46,'(3)調査表 '!$F:$F,集計!F$1)</f>
        <v>0</v>
      </c>
      <c r="G46">
        <f>COUNTIFS('(3)調査表 '!$G:$G,集計!$B46,'(3)調査表 '!$F:$F,集計!G$1)</f>
        <v>0</v>
      </c>
      <c r="H46">
        <f>COUNTIFS('(3)調査表 '!$G:$G,集計!$B46,'(3)調査表 '!$F:$F,集計!H$1)</f>
        <v>0</v>
      </c>
      <c r="I46">
        <f>COUNTIFS('(3)調査表 '!$G:$G,集計!$B46,'(3)調査表 '!$F:$F,集計!I$1)</f>
        <v>0</v>
      </c>
      <c r="J46">
        <f>COUNTIFS('(3)調査表 '!$G:$G,集計!$B46,'(3)調査表 '!$F:$F,集計!J$1)</f>
        <v>0</v>
      </c>
      <c r="K46">
        <f>COUNTIFS('(3)調査表 '!$G:$G,集計!$B46,'(3)調査表 '!$F:$F,集計!K$1)</f>
        <v>0</v>
      </c>
      <c r="L46">
        <f>COUNTIFS('(3)調査表 '!$G:$G,集計!$B46,'(3)調査表 '!$F:$F,集計!L$1)</f>
        <v>0</v>
      </c>
      <c r="M46">
        <f>COUNTIFS('(3)調査表 '!$G:$G,集計!$B46,'(3)調査表 '!$F:$F,集計!M$1)</f>
        <v>0</v>
      </c>
      <c r="N46">
        <f>COUNTIFS('(3)調査表 '!$G:$G,集計!$B46,'(3)調査表 '!$F:$F,集計!N$1)</f>
        <v>0</v>
      </c>
      <c r="O46">
        <f>COUNTIFS('(3)調査表 '!$G:$G,集計!$B46,'(3)調査表 '!$F:$F,集計!O$1)</f>
        <v>0</v>
      </c>
      <c r="P46">
        <f>COUNTIFS('(3)調査表 '!$G:$G,集計!$B46,'(3)調査表 '!$F:$F,集計!P$1)</f>
        <v>0</v>
      </c>
      <c r="Q46">
        <f>COUNTIFS('(3)調査表 '!$G:$G,集計!$B46,'(3)調査表 '!$F:$F,集計!Q$1)</f>
        <v>0</v>
      </c>
      <c r="R46">
        <f>COUNTIFS('(3)調査表 '!$G:$G,集計!$B46,'(3)調査表 '!$F:$F,集計!R$1)</f>
        <v>0</v>
      </c>
      <c r="S46">
        <f t="shared" si="0"/>
        <v>0</v>
      </c>
    </row>
    <row r="47" spans="1:19">
      <c r="A47" t="s">
        <v>76</v>
      </c>
      <c r="B47" s="33">
        <f t="shared" ref="B47" si="24">B26+21</f>
        <v>45</v>
      </c>
      <c r="C47">
        <f>COUNTIFS('(3)調査表 '!$G:$G,集計!$B47,'(3)調査表 '!$F:$F,集計!C$1)</f>
        <v>0</v>
      </c>
      <c r="D47">
        <f>COUNTIFS('(3)調査表 '!$G:$G,集計!$B47,'(3)調査表 '!$F:$F,集計!D$1)</f>
        <v>0</v>
      </c>
      <c r="E47">
        <f>COUNTIFS('(3)調査表 '!$G:$G,集計!$B47,'(3)調査表 '!$F:$F,集計!E$1)</f>
        <v>0</v>
      </c>
      <c r="F47">
        <f>COUNTIFS('(3)調査表 '!$G:$G,集計!$B47,'(3)調査表 '!$F:$F,集計!F$1)</f>
        <v>0</v>
      </c>
      <c r="G47">
        <f>COUNTIFS('(3)調査表 '!$G:$G,集計!$B47,'(3)調査表 '!$F:$F,集計!G$1)</f>
        <v>0</v>
      </c>
      <c r="H47">
        <f>COUNTIFS('(3)調査表 '!$G:$G,集計!$B47,'(3)調査表 '!$F:$F,集計!H$1)</f>
        <v>0</v>
      </c>
      <c r="I47">
        <f>COUNTIFS('(3)調査表 '!$G:$G,集計!$B47,'(3)調査表 '!$F:$F,集計!I$1)</f>
        <v>0</v>
      </c>
      <c r="J47">
        <f>COUNTIFS('(3)調査表 '!$G:$G,集計!$B47,'(3)調査表 '!$F:$F,集計!J$1)</f>
        <v>0</v>
      </c>
      <c r="K47">
        <f>COUNTIFS('(3)調査表 '!$G:$G,集計!$B47,'(3)調査表 '!$F:$F,集計!K$1)</f>
        <v>0</v>
      </c>
      <c r="L47">
        <f>COUNTIFS('(3)調査表 '!$G:$G,集計!$B47,'(3)調査表 '!$F:$F,集計!L$1)</f>
        <v>0</v>
      </c>
      <c r="M47">
        <f>COUNTIFS('(3)調査表 '!$G:$G,集計!$B47,'(3)調査表 '!$F:$F,集計!M$1)</f>
        <v>0</v>
      </c>
      <c r="N47">
        <f>COUNTIFS('(3)調査表 '!$G:$G,集計!$B47,'(3)調査表 '!$F:$F,集計!N$1)</f>
        <v>0</v>
      </c>
      <c r="O47">
        <f>COUNTIFS('(3)調査表 '!$G:$G,集計!$B47,'(3)調査表 '!$F:$F,集計!O$1)</f>
        <v>0</v>
      </c>
      <c r="P47">
        <f>COUNTIFS('(3)調査表 '!$G:$G,集計!$B47,'(3)調査表 '!$F:$F,集計!P$1)</f>
        <v>0</v>
      </c>
      <c r="Q47">
        <f>COUNTIFS('(3)調査表 '!$G:$G,集計!$B47,'(3)調査表 '!$F:$F,集計!Q$1)</f>
        <v>0</v>
      </c>
      <c r="R47">
        <f>COUNTIFS('(3)調査表 '!$G:$G,集計!$B47,'(3)調査表 '!$F:$F,集計!R$1)</f>
        <v>0</v>
      </c>
      <c r="S47">
        <f t="shared" si="0"/>
        <v>0</v>
      </c>
    </row>
    <row r="48" spans="1:19">
      <c r="A48" t="s">
        <v>77</v>
      </c>
      <c r="B48" s="33">
        <f t="shared" ref="B48" si="25">B29+19</f>
        <v>46</v>
      </c>
      <c r="C48">
        <f>COUNTIFS('(3)調査表 '!$G:$G,集計!$B48,'(3)調査表 '!$F:$F,集計!C$1)</f>
        <v>0</v>
      </c>
      <c r="D48">
        <f>COUNTIFS('(3)調査表 '!$G:$G,集計!$B48,'(3)調査表 '!$F:$F,集計!D$1)</f>
        <v>0</v>
      </c>
      <c r="E48">
        <f>COUNTIFS('(3)調査表 '!$G:$G,集計!$B48,'(3)調査表 '!$F:$F,集計!E$1)</f>
        <v>0</v>
      </c>
      <c r="F48">
        <f>COUNTIFS('(3)調査表 '!$G:$G,集計!$B48,'(3)調査表 '!$F:$F,集計!F$1)</f>
        <v>0</v>
      </c>
      <c r="G48">
        <f>COUNTIFS('(3)調査表 '!$G:$G,集計!$B48,'(3)調査表 '!$F:$F,集計!G$1)</f>
        <v>0</v>
      </c>
      <c r="H48">
        <f>COUNTIFS('(3)調査表 '!$G:$G,集計!$B48,'(3)調査表 '!$F:$F,集計!H$1)</f>
        <v>0</v>
      </c>
      <c r="I48">
        <f>COUNTIFS('(3)調査表 '!$G:$G,集計!$B48,'(3)調査表 '!$F:$F,集計!I$1)</f>
        <v>0</v>
      </c>
      <c r="J48">
        <f>COUNTIFS('(3)調査表 '!$G:$G,集計!$B48,'(3)調査表 '!$F:$F,集計!J$1)</f>
        <v>0</v>
      </c>
      <c r="K48">
        <f>COUNTIFS('(3)調査表 '!$G:$G,集計!$B48,'(3)調査表 '!$F:$F,集計!K$1)</f>
        <v>0</v>
      </c>
      <c r="L48">
        <f>COUNTIFS('(3)調査表 '!$G:$G,集計!$B48,'(3)調査表 '!$F:$F,集計!L$1)</f>
        <v>0</v>
      </c>
      <c r="M48">
        <f>COUNTIFS('(3)調査表 '!$G:$G,集計!$B48,'(3)調査表 '!$F:$F,集計!M$1)</f>
        <v>0</v>
      </c>
      <c r="N48">
        <f>COUNTIFS('(3)調査表 '!$G:$G,集計!$B48,'(3)調査表 '!$F:$F,集計!N$1)</f>
        <v>0</v>
      </c>
      <c r="O48">
        <f>COUNTIFS('(3)調査表 '!$G:$G,集計!$B48,'(3)調査表 '!$F:$F,集計!O$1)</f>
        <v>0</v>
      </c>
      <c r="P48">
        <f>COUNTIFS('(3)調査表 '!$G:$G,集計!$B48,'(3)調査表 '!$F:$F,集計!P$1)</f>
        <v>0</v>
      </c>
      <c r="Q48">
        <f>COUNTIFS('(3)調査表 '!$G:$G,集計!$B48,'(3)調査表 '!$F:$F,集計!Q$1)</f>
        <v>0</v>
      </c>
      <c r="R48">
        <f>COUNTIFS('(3)調査表 '!$G:$G,集計!$B48,'(3)調査表 '!$F:$F,集計!R$1)</f>
        <v>0</v>
      </c>
      <c r="S48">
        <f t="shared" si="0"/>
        <v>0</v>
      </c>
    </row>
    <row r="49" spans="1:19">
      <c r="A49" t="s">
        <v>78</v>
      </c>
      <c r="B49" s="33">
        <f t="shared" ref="B49" si="26">B29+20</f>
        <v>47</v>
      </c>
      <c r="C49">
        <f>COUNTIFS('(3)調査表 '!$G:$G,集計!$B49,'(3)調査表 '!$F:$F,集計!C$1)</f>
        <v>0</v>
      </c>
      <c r="D49">
        <f>COUNTIFS('(3)調査表 '!$G:$G,集計!$B49,'(3)調査表 '!$F:$F,集計!D$1)</f>
        <v>0</v>
      </c>
      <c r="E49">
        <f>COUNTIFS('(3)調査表 '!$G:$G,集計!$B49,'(3)調査表 '!$F:$F,集計!E$1)</f>
        <v>0</v>
      </c>
      <c r="F49">
        <f>COUNTIFS('(3)調査表 '!$G:$G,集計!$B49,'(3)調査表 '!$F:$F,集計!F$1)</f>
        <v>0</v>
      </c>
      <c r="G49">
        <f>COUNTIFS('(3)調査表 '!$G:$G,集計!$B49,'(3)調査表 '!$F:$F,集計!G$1)</f>
        <v>0</v>
      </c>
      <c r="H49">
        <f>COUNTIFS('(3)調査表 '!$G:$G,集計!$B49,'(3)調査表 '!$F:$F,集計!H$1)</f>
        <v>0</v>
      </c>
      <c r="I49">
        <f>COUNTIFS('(3)調査表 '!$G:$G,集計!$B49,'(3)調査表 '!$F:$F,集計!I$1)</f>
        <v>0</v>
      </c>
      <c r="J49">
        <f>COUNTIFS('(3)調査表 '!$G:$G,集計!$B49,'(3)調査表 '!$F:$F,集計!J$1)</f>
        <v>0</v>
      </c>
      <c r="K49">
        <f>COUNTIFS('(3)調査表 '!$G:$G,集計!$B49,'(3)調査表 '!$F:$F,集計!K$1)</f>
        <v>0</v>
      </c>
      <c r="L49">
        <f>COUNTIFS('(3)調査表 '!$G:$G,集計!$B49,'(3)調査表 '!$F:$F,集計!L$1)</f>
        <v>0</v>
      </c>
      <c r="M49">
        <f>COUNTIFS('(3)調査表 '!$G:$G,集計!$B49,'(3)調査表 '!$F:$F,集計!M$1)</f>
        <v>0</v>
      </c>
      <c r="N49">
        <f>COUNTIFS('(3)調査表 '!$G:$G,集計!$B49,'(3)調査表 '!$F:$F,集計!N$1)</f>
        <v>0</v>
      </c>
      <c r="O49">
        <f>COUNTIFS('(3)調査表 '!$G:$G,集計!$B49,'(3)調査表 '!$F:$F,集計!O$1)</f>
        <v>0</v>
      </c>
      <c r="P49">
        <f>COUNTIFS('(3)調査表 '!$G:$G,集計!$B49,'(3)調査表 '!$F:$F,集計!P$1)</f>
        <v>0</v>
      </c>
      <c r="Q49">
        <f>COUNTIFS('(3)調査表 '!$G:$G,集計!$B49,'(3)調査表 '!$F:$F,集計!Q$1)</f>
        <v>0</v>
      </c>
      <c r="R49">
        <f>COUNTIFS('(3)調査表 '!$G:$G,集計!$B49,'(3)調査表 '!$F:$F,集計!R$1)</f>
        <v>0</v>
      </c>
      <c r="S49">
        <f t="shared" si="0"/>
        <v>0</v>
      </c>
    </row>
    <row r="50" spans="1:19">
      <c r="A50" t="s">
        <v>79</v>
      </c>
      <c r="B50" s="33">
        <f t="shared" ref="B50" si="27">B29+21</f>
        <v>48</v>
      </c>
      <c r="C50">
        <f>COUNTIFS('(3)調査表 '!$G:$G,集計!$B50,'(3)調査表 '!$F:$F,集計!C$1)</f>
        <v>0</v>
      </c>
      <c r="D50">
        <f>COUNTIFS('(3)調査表 '!$G:$G,集計!$B50,'(3)調査表 '!$F:$F,集計!D$1)</f>
        <v>0</v>
      </c>
      <c r="E50">
        <f>COUNTIFS('(3)調査表 '!$G:$G,集計!$B50,'(3)調査表 '!$F:$F,集計!E$1)</f>
        <v>0</v>
      </c>
      <c r="F50">
        <f>COUNTIFS('(3)調査表 '!$G:$G,集計!$B50,'(3)調査表 '!$F:$F,集計!F$1)</f>
        <v>0</v>
      </c>
      <c r="G50">
        <f>COUNTIFS('(3)調査表 '!$G:$G,集計!$B50,'(3)調査表 '!$F:$F,集計!G$1)</f>
        <v>0</v>
      </c>
      <c r="H50">
        <f>COUNTIFS('(3)調査表 '!$G:$G,集計!$B50,'(3)調査表 '!$F:$F,集計!H$1)</f>
        <v>0</v>
      </c>
      <c r="I50">
        <f>COUNTIFS('(3)調査表 '!$G:$G,集計!$B50,'(3)調査表 '!$F:$F,集計!I$1)</f>
        <v>0</v>
      </c>
      <c r="J50">
        <f>COUNTIFS('(3)調査表 '!$G:$G,集計!$B50,'(3)調査表 '!$F:$F,集計!J$1)</f>
        <v>0</v>
      </c>
      <c r="K50">
        <f>COUNTIFS('(3)調査表 '!$G:$G,集計!$B50,'(3)調査表 '!$F:$F,集計!K$1)</f>
        <v>0</v>
      </c>
      <c r="L50">
        <f>COUNTIFS('(3)調査表 '!$G:$G,集計!$B50,'(3)調査表 '!$F:$F,集計!L$1)</f>
        <v>0</v>
      </c>
      <c r="M50">
        <f>COUNTIFS('(3)調査表 '!$G:$G,集計!$B50,'(3)調査表 '!$F:$F,集計!M$1)</f>
        <v>0</v>
      </c>
      <c r="N50">
        <f>COUNTIFS('(3)調査表 '!$G:$G,集計!$B50,'(3)調査表 '!$F:$F,集計!N$1)</f>
        <v>0</v>
      </c>
      <c r="O50">
        <f>COUNTIFS('(3)調査表 '!$G:$G,集計!$B50,'(3)調査表 '!$F:$F,集計!O$1)</f>
        <v>0</v>
      </c>
      <c r="P50">
        <f>COUNTIFS('(3)調査表 '!$G:$G,集計!$B50,'(3)調査表 '!$F:$F,集計!P$1)</f>
        <v>0</v>
      </c>
      <c r="Q50">
        <f>COUNTIFS('(3)調査表 '!$G:$G,集計!$B50,'(3)調査表 '!$F:$F,集計!Q$1)</f>
        <v>0</v>
      </c>
      <c r="R50">
        <f>COUNTIFS('(3)調査表 '!$G:$G,集計!$B50,'(3)調査表 '!$F:$F,集計!R$1)</f>
        <v>0</v>
      </c>
      <c r="S50">
        <f t="shared" si="0"/>
        <v>0</v>
      </c>
    </row>
    <row r="51" spans="1:19">
      <c r="A51" t="s">
        <v>80</v>
      </c>
      <c r="B51" s="33">
        <f t="shared" ref="B51" si="28">B32+19</f>
        <v>49</v>
      </c>
      <c r="C51">
        <f>COUNTIFS('(3)調査表 '!$G:$G,集計!$B51,'(3)調査表 '!$F:$F,集計!C$1)</f>
        <v>0</v>
      </c>
      <c r="D51">
        <f>COUNTIFS('(3)調査表 '!$G:$G,集計!$B51,'(3)調査表 '!$F:$F,集計!D$1)</f>
        <v>0</v>
      </c>
      <c r="E51">
        <f>COUNTIFS('(3)調査表 '!$G:$G,集計!$B51,'(3)調査表 '!$F:$F,集計!E$1)</f>
        <v>0</v>
      </c>
      <c r="F51">
        <f>COUNTIFS('(3)調査表 '!$G:$G,集計!$B51,'(3)調査表 '!$F:$F,集計!F$1)</f>
        <v>0</v>
      </c>
      <c r="G51">
        <f>COUNTIFS('(3)調査表 '!$G:$G,集計!$B51,'(3)調査表 '!$F:$F,集計!G$1)</f>
        <v>0</v>
      </c>
      <c r="H51">
        <f>COUNTIFS('(3)調査表 '!$G:$G,集計!$B51,'(3)調査表 '!$F:$F,集計!H$1)</f>
        <v>0</v>
      </c>
      <c r="I51">
        <f>COUNTIFS('(3)調査表 '!$G:$G,集計!$B51,'(3)調査表 '!$F:$F,集計!I$1)</f>
        <v>0</v>
      </c>
      <c r="J51">
        <f>COUNTIFS('(3)調査表 '!$G:$G,集計!$B51,'(3)調査表 '!$F:$F,集計!J$1)</f>
        <v>0</v>
      </c>
      <c r="K51">
        <f>COUNTIFS('(3)調査表 '!$G:$G,集計!$B51,'(3)調査表 '!$F:$F,集計!K$1)</f>
        <v>0</v>
      </c>
      <c r="L51">
        <f>COUNTIFS('(3)調査表 '!$G:$G,集計!$B51,'(3)調査表 '!$F:$F,集計!L$1)</f>
        <v>0</v>
      </c>
      <c r="M51">
        <f>COUNTIFS('(3)調査表 '!$G:$G,集計!$B51,'(3)調査表 '!$F:$F,集計!M$1)</f>
        <v>0</v>
      </c>
      <c r="N51">
        <f>COUNTIFS('(3)調査表 '!$G:$G,集計!$B51,'(3)調査表 '!$F:$F,集計!N$1)</f>
        <v>0</v>
      </c>
      <c r="O51">
        <f>COUNTIFS('(3)調査表 '!$G:$G,集計!$B51,'(3)調査表 '!$F:$F,集計!O$1)</f>
        <v>0</v>
      </c>
      <c r="P51">
        <f>COUNTIFS('(3)調査表 '!$G:$G,集計!$B51,'(3)調査表 '!$F:$F,集計!P$1)</f>
        <v>0</v>
      </c>
      <c r="Q51">
        <f>COUNTIFS('(3)調査表 '!$G:$G,集計!$B51,'(3)調査表 '!$F:$F,集計!Q$1)</f>
        <v>0</v>
      </c>
      <c r="R51">
        <f>COUNTIFS('(3)調査表 '!$G:$G,集計!$B51,'(3)調査表 '!$F:$F,集計!R$1)</f>
        <v>0</v>
      </c>
      <c r="S51">
        <f t="shared" si="0"/>
        <v>0</v>
      </c>
    </row>
    <row r="52" spans="1:19">
      <c r="A52" t="s">
        <v>81</v>
      </c>
      <c r="B52" s="33">
        <f t="shared" ref="B52" si="29">B32+20</f>
        <v>50</v>
      </c>
      <c r="C52">
        <f>COUNTIFS('(3)調査表 '!$G:$G,集計!$B52,'(3)調査表 '!$F:$F,集計!C$1)</f>
        <v>0</v>
      </c>
      <c r="D52">
        <f>COUNTIFS('(3)調査表 '!$G:$G,集計!$B52,'(3)調査表 '!$F:$F,集計!D$1)</f>
        <v>0</v>
      </c>
      <c r="E52">
        <f>COUNTIFS('(3)調査表 '!$G:$G,集計!$B52,'(3)調査表 '!$F:$F,集計!E$1)</f>
        <v>0</v>
      </c>
      <c r="F52">
        <f>COUNTIFS('(3)調査表 '!$G:$G,集計!$B52,'(3)調査表 '!$F:$F,集計!F$1)</f>
        <v>0</v>
      </c>
      <c r="G52">
        <f>COUNTIFS('(3)調査表 '!$G:$G,集計!$B52,'(3)調査表 '!$F:$F,集計!G$1)</f>
        <v>0</v>
      </c>
      <c r="H52">
        <f>COUNTIFS('(3)調査表 '!$G:$G,集計!$B52,'(3)調査表 '!$F:$F,集計!H$1)</f>
        <v>0</v>
      </c>
      <c r="I52">
        <f>COUNTIFS('(3)調査表 '!$G:$G,集計!$B52,'(3)調査表 '!$F:$F,集計!I$1)</f>
        <v>0</v>
      </c>
      <c r="J52">
        <f>COUNTIFS('(3)調査表 '!$G:$G,集計!$B52,'(3)調査表 '!$F:$F,集計!J$1)</f>
        <v>0</v>
      </c>
      <c r="K52">
        <f>COUNTIFS('(3)調査表 '!$G:$G,集計!$B52,'(3)調査表 '!$F:$F,集計!K$1)</f>
        <v>0</v>
      </c>
      <c r="L52">
        <f>COUNTIFS('(3)調査表 '!$G:$G,集計!$B52,'(3)調査表 '!$F:$F,集計!L$1)</f>
        <v>0</v>
      </c>
      <c r="M52">
        <f>COUNTIFS('(3)調査表 '!$G:$G,集計!$B52,'(3)調査表 '!$F:$F,集計!M$1)</f>
        <v>0</v>
      </c>
      <c r="N52">
        <f>COUNTIFS('(3)調査表 '!$G:$G,集計!$B52,'(3)調査表 '!$F:$F,集計!N$1)</f>
        <v>0</v>
      </c>
      <c r="O52">
        <f>COUNTIFS('(3)調査表 '!$G:$G,集計!$B52,'(3)調査表 '!$F:$F,集計!O$1)</f>
        <v>0</v>
      </c>
      <c r="P52">
        <f>COUNTIFS('(3)調査表 '!$G:$G,集計!$B52,'(3)調査表 '!$F:$F,集計!P$1)</f>
        <v>0</v>
      </c>
      <c r="Q52">
        <f>COUNTIFS('(3)調査表 '!$G:$G,集計!$B52,'(3)調査表 '!$F:$F,集計!Q$1)</f>
        <v>0</v>
      </c>
      <c r="R52">
        <f>COUNTIFS('(3)調査表 '!$G:$G,集計!$B52,'(3)調査表 '!$F:$F,集計!R$1)</f>
        <v>0</v>
      </c>
      <c r="S52">
        <f t="shared" si="0"/>
        <v>0</v>
      </c>
    </row>
    <row r="53" spans="1:19">
      <c r="A53" t="s">
        <v>82</v>
      </c>
      <c r="B53" s="33">
        <f t="shared" ref="B53" si="30">B32+21</f>
        <v>51</v>
      </c>
      <c r="C53">
        <f>COUNTIFS('(3)調査表 '!$G:$G,集計!$B53,'(3)調査表 '!$F:$F,集計!C$1)</f>
        <v>0</v>
      </c>
      <c r="D53">
        <f>COUNTIFS('(3)調査表 '!$G:$G,集計!$B53,'(3)調査表 '!$F:$F,集計!D$1)</f>
        <v>0</v>
      </c>
      <c r="E53">
        <f>COUNTIFS('(3)調査表 '!$G:$G,集計!$B53,'(3)調査表 '!$F:$F,集計!E$1)</f>
        <v>0</v>
      </c>
      <c r="F53">
        <f>COUNTIFS('(3)調査表 '!$G:$G,集計!$B53,'(3)調査表 '!$F:$F,集計!F$1)</f>
        <v>0</v>
      </c>
      <c r="G53">
        <f>COUNTIFS('(3)調査表 '!$G:$G,集計!$B53,'(3)調査表 '!$F:$F,集計!G$1)</f>
        <v>0</v>
      </c>
      <c r="H53">
        <f>COUNTIFS('(3)調査表 '!$G:$G,集計!$B53,'(3)調査表 '!$F:$F,集計!H$1)</f>
        <v>0</v>
      </c>
      <c r="I53">
        <f>COUNTIFS('(3)調査表 '!$G:$G,集計!$B53,'(3)調査表 '!$F:$F,集計!I$1)</f>
        <v>0</v>
      </c>
      <c r="J53">
        <f>COUNTIFS('(3)調査表 '!$G:$G,集計!$B53,'(3)調査表 '!$F:$F,集計!J$1)</f>
        <v>0</v>
      </c>
      <c r="K53">
        <f>COUNTIFS('(3)調査表 '!$G:$G,集計!$B53,'(3)調査表 '!$F:$F,集計!K$1)</f>
        <v>0</v>
      </c>
      <c r="L53">
        <f>COUNTIFS('(3)調査表 '!$G:$G,集計!$B53,'(3)調査表 '!$F:$F,集計!L$1)</f>
        <v>0</v>
      </c>
      <c r="M53">
        <f>COUNTIFS('(3)調査表 '!$G:$G,集計!$B53,'(3)調査表 '!$F:$F,集計!M$1)</f>
        <v>0</v>
      </c>
      <c r="N53">
        <f>COUNTIFS('(3)調査表 '!$G:$G,集計!$B53,'(3)調査表 '!$F:$F,集計!N$1)</f>
        <v>0</v>
      </c>
      <c r="O53">
        <f>COUNTIFS('(3)調査表 '!$G:$G,集計!$B53,'(3)調査表 '!$F:$F,集計!O$1)</f>
        <v>0</v>
      </c>
      <c r="P53">
        <f>COUNTIFS('(3)調査表 '!$G:$G,集計!$B53,'(3)調査表 '!$F:$F,集計!P$1)</f>
        <v>0</v>
      </c>
      <c r="Q53">
        <f>COUNTIFS('(3)調査表 '!$G:$G,集計!$B53,'(3)調査表 '!$F:$F,集計!Q$1)</f>
        <v>0</v>
      </c>
      <c r="R53">
        <f>COUNTIFS('(3)調査表 '!$G:$G,集計!$B53,'(3)調査表 '!$F:$F,集計!R$1)</f>
        <v>0</v>
      </c>
      <c r="S53">
        <f t="shared" si="0"/>
        <v>0</v>
      </c>
    </row>
    <row r="54" spans="1:19">
      <c r="A54" t="s">
        <v>83</v>
      </c>
      <c r="B54" s="33">
        <f t="shared" ref="B54" si="31">B35+19</f>
        <v>52</v>
      </c>
      <c r="C54">
        <f>COUNTIFS('(3)調査表 '!$G:$G,集計!$B54,'(3)調査表 '!$F:$F,集計!C$1)</f>
        <v>0</v>
      </c>
      <c r="D54">
        <f>COUNTIFS('(3)調査表 '!$G:$G,集計!$B54,'(3)調査表 '!$F:$F,集計!D$1)</f>
        <v>0</v>
      </c>
      <c r="E54">
        <f>COUNTIFS('(3)調査表 '!$G:$G,集計!$B54,'(3)調査表 '!$F:$F,集計!E$1)</f>
        <v>0</v>
      </c>
      <c r="F54">
        <f>COUNTIFS('(3)調査表 '!$G:$G,集計!$B54,'(3)調査表 '!$F:$F,集計!F$1)</f>
        <v>0</v>
      </c>
      <c r="G54">
        <f>COUNTIFS('(3)調査表 '!$G:$G,集計!$B54,'(3)調査表 '!$F:$F,集計!G$1)</f>
        <v>0</v>
      </c>
      <c r="H54">
        <f>COUNTIFS('(3)調査表 '!$G:$G,集計!$B54,'(3)調査表 '!$F:$F,集計!H$1)</f>
        <v>0</v>
      </c>
      <c r="I54">
        <f>COUNTIFS('(3)調査表 '!$G:$G,集計!$B54,'(3)調査表 '!$F:$F,集計!I$1)</f>
        <v>0</v>
      </c>
      <c r="J54">
        <f>COUNTIFS('(3)調査表 '!$G:$G,集計!$B54,'(3)調査表 '!$F:$F,集計!J$1)</f>
        <v>0</v>
      </c>
      <c r="K54">
        <f>COUNTIFS('(3)調査表 '!$G:$G,集計!$B54,'(3)調査表 '!$F:$F,集計!K$1)</f>
        <v>0</v>
      </c>
      <c r="L54">
        <f>COUNTIFS('(3)調査表 '!$G:$G,集計!$B54,'(3)調査表 '!$F:$F,集計!L$1)</f>
        <v>0</v>
      </c>
      <c r="M54">
        <f>COUNTIFS('(3)調査表 '!$G:$G,集計!$B54,'(3)調査表 '!$F:$F,集計!M$1)</f>
        <v>0</v>
      </c>
      <c r="N54">
        <f>COUNTIFS('(3)調査表 '!$G:$G,集計!$B54,'(3)調査表 '!$F:$F,集計!N$1)</f>
        <v>0</v>
      </c>
      <c r="O54">
        <f>COUNTIFS('(3)調査表 '!$G:$G,集計!$B54,'(3)調査表 '!$F:$F,集計!O$1)</f>
        <v>0</v>
      </c>
      <c r="P54">
        <f>COUNTIFS('(3)調査表 '!$G:$G,集計!$B54,'(3)調査表 '!$F:$F,集計!P$1)</f>
        <v>0</v>
      </c>
      <c r="Q54">
        <f>COUNTIFS('(3)調査表 '!$G:$G,集計!$B54,'(3)調査表 '!$F:$F,集計!Q$1)</f>
        <v>0</v>
      </c>
      <c r="R54">
        <f>COUNTIFS('(3)調査表 '!$G:$G,集計!$B54,'(3)調査表 '!$F:$F,集計!R$1)</f>
        <v>0</v>
      </c>
      <c r="S54">
        <f t="shared" si="0"/>
        <v>0</v>
      </c>
    </row>
    <row r="55" spans="1:19">
      <c r="A55" t="s">
        <v>84</v>
      </c>
      <c r="B55" s="33">
        <f t="shared" ref="B55" si="32">B35+20</f>
        <v>53</v>
      </c>
      <c r="C55">
        <f>COUNTIFS('(3)調査表 '!$G:$G,集計!$B55,'(3)調査表 '!$F:$F,集計!C$1)</f>
        <v>0</v>
      </c>
      <c r="D55">
        <f>COUNTIFS('(3)調査表 '!$G:$G,集計!$B55,'(3)調査表 '!$F:$F,集計!D$1)</f>
        <v>0</v>
      </c>
      <c r="E55">
        <f>COUNTIFS('(3)調査表 '!$G:$G,集計!$B55,'(3)調査表 '!$F:$F,集計!E$1)</f>
        <v>0</v>
      </c>
      <c r="F55">
        <f>COUNTIFS('(3)調査表 '!$G:$G,集計!$B55,'(3)調査表 '!$F:$F,集計!F$1)</f>
        <v>0</v>
      </c>
      <c r="G55">
        <f>COUNTIFS('(3)調査表 '!$G:$G,集計!$B55,'(3)調査表 '!$F:$F,集計!G$1)</f>
        <v>0</v>
      </c>
      <c r="H55">
        <f>COUNTIFS('(3)調査表 '!$G:$G,集計!$B55,'(3)調査表 '!$F:$F,集計!H$1)</f>
        <v>0</v>
      </c>
      <c r="I55">
        <f>COUNTIFS('(3)調査表 '!$G:$G,集計!$B55,'(3)調査表 '!$F:$F,集計!I$1)</f>
        <v>0</v>
      </c>
      <c r="J55">
        <f>COUNTIFS('(3)調査表 '!$G:$G,集計!$B55,'(3)調査表 '!$F:$F,集計!J$1)</f>
        <v>0</v>
      </c>
      <c r="K55">
        <f>COUNTIFS('(3)調査表 '!$G:$G,集計!$B55,'(3)調査表 '!$F:$F,集計!K$1)</f>
        <v>0</v>
      </c>
      <c r="L55">
        <f>COUNTIFS('(3)調査表 '!$G:$G,集計!$B55,'(3)調査表 '!$F:$F,集計!L$1)</f>
        <v>0</v>
      </c>
      <c r="M55">
        <f>COUNTIFS('(3)調査表 '!$G:$G,集計!$B55,'(3)調査表 '!$F:$F,集計!M$1)</f>
        <v>0</v>
      </c>
      <c r="N55">
        <f>COUNTIFS('(3)調査表 '!$G:$G,集計!$B55,'(3)調査表 '!$F:$F,集計!N$1)</f>
        <v>0</v>
      </c>
      <c r="O55">
        <f>COUNTIFS('(3)調査表 '!$G:$G,集計!$B55,'(3)調査表 '!$F:$F,集計!O$1)</f>
        <v>0</v>
      </c>
      <c r="P55">
        <f>COUNTIFS('(3)調査表 '!$G:$G,集計!$B55,'(3)調査表 '!$F:$F,集計!P$1)</f>
        <v>0</v>
      </c>
      <c r="Q55">
        <f>COUNTIFS('(3)調査表 '!$G:$G,集計!$B55,'(3)調査表 '!$F:$F,集計!Q$1)</f>
        <v>0</v>
      </c>
      <c r="R55">
        <f>COUNTIFS('(3)調査表 '!$G:$G,集計!$B55,'(3)調査表 '!$F:$F,集計!R$1)</f>
        <v>0</v>
      </c>
      <c r="S55">
        <f t="shared" si="0"/>
        <v>0</v>
      </c>
    </row>
    <row r="56" spans="1:19">
      <c r="A56" t="s">
        <v>85</v>
      </c>
      <c r="B56" s="33">
        <f t="shared" ref="B56" si="33">B35+21</f>
        <v>54</v>
      </c>
      <c r="C56">
        <f>COUNTIFS('(3)調査表 '!$G:$G,集計!$B56,'(3)調査表 '!$F:$F,集計!C$1)</f>
        <v>0</v>
      </c>
      <c r="D56">
        <f>COUNTIFS('(3)調査表 '!$G:$G,集計!$B56,'(3)調査表 '!$F:$F,集計!D$1)</f>
        <v>0</v>
      </c>
      <c r="E56">
        <f>COUNTIFS('(3)調査表 '!$G:$G,集計!$B56,'(3)調査表 '!$F:$F,集計!E$1)</f>
        <v>0</v>
      </c>
      <c r="F56">
        <f>COUNTIFS('(3)調査表 '!$G:$G,集計!$B56,'(3)調査表 '!$F:$F,集計!F$1)</f>
        <v>0</v>
      </c>
      <c r="G56">
        <f>COUNTIFS('(3)調査表 '!$G:$G,集計!$B56,'(3)調査表 '!$F:$F,集計!G$1)</f>
        <v>0</v>
      </c>
      <c r="H56">
        <f>COUNTIFS('(3)調査表 '!$G:$G,集計!$B56,'(3)調査表 '!$F:$F,集計!H$1)</f>
        <v>0</v>
      </c>
      <c r="I56">
        <f>COUNTIFS('(3)調査表 '!$G:$G,集計!$B56,'(3)調査表 '!$F:$F,集計!I$1)</f>
        <v>0</v>
      </c>
      <c r="J56">
        <f>COUNTIFS('(3)調査表 '!$G:$G,集計!$B56,'(3)調査表 '!$F:$F,集計!J$1)</f>
        <v>0</v>
      </c>
      <c r="K56">
        <f>COUNTIFS('(3)調査表 '!$G:$G,集計!$B56,'(3)調査表 '!$F:$F,集計!K$1)</f>
        <v>0</v>
      </c>
      <c r="L56">
        <f>COUNTIFS('(3)調査表 '!$G:$G,集計!$B56,'(3)調査表 '!$F:$F,集計!L$1)</f>
        <v>0</v>
      </c>
      <c r="M56">
        <f>COUNTIFS('(3)調査表 '!$G:$G,集計!$B56,'(3)調査表 '!$F:$F,集計!M$1)</f>
        <v>0</v>
      </c>
      <c r="N56">
        <f>COUNTIFS('(3)調査表 '!$G:$G,集計!$B56,'(3)調査表 '!$F:$F,集計!N$1)</f>
        <v>0</v>
      </c>
      <c r="O56">
        <f>COUNTIFS('(3)調査表 '!$G:$G,集計!$B56,'(3)調査表 '!$F:$F,集計!O$1)</f>
        <v>0</v>
      </c>
      <c r="P56">
        <f>COUNTIFS('(3)調査表 '!$G:$G,集計!$B56,'(3)調査表 '!$F:$F,集計!P$1)</f>
        <v>0</v>
      </c>
      <c r="Q56">
        <f>COUNTIFS('(3)調査表 '!$G:$G,集計!$B56,'(3)調査表 '!$F:$F,集計!Q$1)</f>
        <v>0</v>
      </c>
      <c r="R56">
        <f>COUNTIFS('(3)調査表 '!$G:$G,集計!$B56,'(3)調査表 '!$F:$F,集計!R$1)</f>
        <v>0</v>
      </c>
      <c r="S56">
        <f t="shared" si="0"/>
        <v>0</v>
      </c>
    </row>
    <row r="57" spans="1:19">
      <c r="A57" t="s">
        <v>86</v>
      </c>
      <c r="B57" s="33">
        <f t="shared" ref="B57" si="34">B38+19</f>
        <v>55</v>
      </c>
      <c r="C57">
        <f>COUNTIFS('(3)調査表 '!$G:$G,集計!$B57,'(3)調査表 '!$F:$F,集計!C$1)</f>
        <v>0</v>
      </c>
      <c r="D57">
        <f>COUNTIFS('(3)調査表 '!$G:$G,集計!$B57,'(3)調査表 '!$F:$F,集計!D$1)</f>
        <v>0</v>
      </c>
      <c r="E57">
        <f>COUNTIFS('(3)調査表 '!$G:$G,集計!$B57,'(3)調査表 '!$F:$F,集計!E$1)</f>
        <v>0</v>
      </c>
      <c r="F57">
        <f>COUNTIFS('(3)調査表 '!$G:$G,集計!$B57,'(3)調査表 '!$F:$F,集計!F$1)</f>
        <v>0</v>
      </c>
      <c r="G57">
        <f>COUNTIFS('(3)調査表 '!$G:$G,集計!$B57,'(3)調査表 '!$F:$F,集計!G$1)</f>
        <v>0</v>
      </c>
      <c r="H57">
        <f>COUNTIFS('(3)調査表 '!$G:$G,集計!$B57,'(3)調査表 '!$F:$F,集計!H$1)</f>
        <v>0</v>
      </c>
      <c r="I57">
        <f>COUNTIFS('(3)調査表 '!$G:$G,集計!$B57,'(3)調査表 '!$F:$F,集計!I$1)</f>
        <v>0</v>
      </c>
      <c r="J57">
        <f>COUNTIFS('(3)調査表 '!$G:$G,集計!$B57,'(3)調査表 '!$F:$F,集計!J$1)</f>
        <v>0</v>
      </c>
      <c r="K57">
        <f>COUNTIFS('(3)調査表 '!$G:$G,集計!$B57,'(3)調査表 '!$F:$F,集計!K$1)</f>
        <v>0</v>
      </c>
      <c r="L57">
        <f>COUNTIFS('(3)調査表 '!$G:$G,集計!$B57,'(3)調査表 '!$F:$F,集計!L$1)</f>
        <v>0</v>
      </c>
      <c r="M57">
        <f>COUNTIFS('(3)調査表 '!$G:$G,集計!$B57,'(3)調査表 '!$F:$F,集計!M$1)</f>
        <v>0</v>
      </c>
      <c r="N57">
        <f>COUNTIFS('(3)調査表 '!$G:$G,集計!$B57,'(3)調査表 '!$F:$F,集計!N$1)</f>
        <v>0</v>
      </c>
      <c r="O57">
        <f>COUNTIFS('(3)調査表 '!$G:$G,集計!$B57,'(3)調査表 '!$F:$F,集計!O$1)</f>
        <v>0</v>
      </c>
      <c r="P57">
        <f>COUNTIFS('(3)調査表 '!$G:$G,集計!$B57,'(3)調査表 '!$F:$F,集計!P$1)</f>
        <v>0</v>
      </c>
      <c r="Q57">
        <f>COUNTIFS('(3)調査表 '!$G:$G,集計!$B57,'(3)調査表 '!$F:$F,集計!Q$1)</f>
        <v>0</v>
      </c>
      <c r="R57">
        <f>COUNTIFS('(3)調査表 '!$G:$G,集計!$B57,'(3)調査表 '!$F:$F,集計!R$1)</f>
        <v>0</v>
      </c>
      <c r="S57">
        <f t="shared" si="0"/>
        <v>0</v>
      </c>
    </row>
    <row r="58" spans="1:19">
      <c r="A58" t="s">
        <v>87</v>
      </c>
      <c r="B58" s="33">
        <f t="shared" ref="B58" si="35">B38+20</f>
        <v>56</v>
      </c>
      <c r="C58">
        <f>COUNTIFS('(3)調査表 '!$G:$G,集計!$B58,'(3)調査表 '!$F:$F,集計!C$1)</f>
        <v>0</v>
      </c>
      <c r="D58">
        <f>COUNTIFS('(3)調査表 '!$G:$G,集計!$B58,'(3)調査表 '!$F:$F,集計!D$1)</f>
        <v>0</v>
      </c>
      <c r="E58">
        <f>COUNTIFS('(3)調査表 '!$G:$G,集計!$B58,'(3)調査表 '!$F:$F,集計!E$1)</f>
        <v>0</v>
      </c>
      <c r="F58">
        <f>COUNTIFS('(3)調査表 '!$G:$G,集計!$B58,'(3)調査表 '!$F:$F,集計!F$1)</f>
        <v>0</v>
      </c>
      <c r="G58">
        <f>COUNTIFS('(3)調査表 '!$G:$G,集計!$B58,'(3)調査表 '!$F:$F,集計!G$1)</f>
        <v>0</v>
      </c>
      <c r="H58">
        <f>COUNTIFS('(3)調査表 '!$G:$G,集計!$B58,'(3)調査表 '!$F:$F,集計!H$1)</f>
        <v>0</v>
      </c>
      <c r="I58">
        <f>COUNTIFS('(3)調査表 '!$G:$G,集計!$B58,'(3)調査表 '!$F:$F,集計!I$1)</f>
        <v>0</v>
      </c>
      <c r="J58">
        <f>COUNTIFS('(3)調査表 '!$G:$G,集計!$B58,'(3)調査表 '!$F:$F,集計!J$1)</f>
        <v>0</v>
      </c>
      <c r="K58">
        <f>COUNTIFS('(3)調査表 '!$G:$G,集計!$B58,'(3)調査表 '!$F:$F,集計!K$1)</f>
        <v>0</v>
      </c>
      <c r="L58">
        <f>COUNTIFS('(3)調査表 '!$G:$G,集計!$B58,'(3)調査表 '!$F:$F,集計!L$1)</f>
        <v>0</v>
      </c>
      <c r="M58">
        <f>COUNTIFS('(3)調査表 '!$G:$G,集計!$B58,'(3)調査表 '!$F:$F,集計!M$1)</f>
        <v>0</v>
      </c>
      <c r="N58">
        <f>COUNTIFS('(3)調査表 '!$G:$G,集計!$B58,'(3)調査表 '!$F:$F,集計!N$1)</f>
        <v>0</v>
      </c>
      <c r="O58">
        <f>COUNTIFS('(3)調査表 '!$G:$G,集計!$B58,'(3)調査表 '!$F:$F,集計!O$1)</f>
        <v>0</v>
      </c>
      <c r="P58">
        <f>COUNTIFS('(3)調査表 '!$G:$G,集計!$B58,'(3)調査表 '!$F:$F,集計!P$1)</f>
        <v>0</v>
      </c>
      <c r="Q58">
        <f>COUNTIFS('(3)調査表 '!$G:$G,集計!$B58,'(3)調査表 '!$F:$F,集計!Q$1)</f>
        <v>0</v>
      </c>
      <c r="R58">
        <f>COUNTIFS('(3)調査表 '!$G:$G,集計!$B58,'(3)調査表 '!$F:$F,集計!R$1)</f>
        <v>0</v>
      </c>
      <c r="S58">
        <f t="shared" si="0"/>
        <v>0</v>
      </c>
    </row>
    <row r="59" spans="1:19">
      <c r="A59" t="s">
        <v>88</v>
      </c>
      <c r="B59" s="33">
        <f t="shared" ref="B59" si="36">B38+21</f>
        <v>57</v>
      </c>
      <c r="C59">
        <f>COUNTIFS('(3)調査表 '!$G:$G,集計!$B59,'(3)調査表 '!$F:$F,集計!C$1)</f>
        <v>0</v>
      </c>
      <c r="D59">
        <f>COUNTIFS('(3)調査表 '!$G:$G,集計!$B59,'(3)調査表 '!$F:$F,集計!D$1)</f>
        <v>0</v>
      </c>
      <c r="E59">
        <f>COUNTIFS('(3)調査表 '!$G:$G,集計!$B59,'(3)調査表 '!$F:$F,集計!E$1)</f>
        <v>0</v>
      </c>
      <c r="F59">
        <f>COUNTIFS('(3)調査表 '!$G:$G,集計!$B59,'(3)調査表 '!$F:$F,集計!F$1)</f>
        <v>0</v>
      </c>
      <c r="G59">
        <f>COUNTIFS('(3)調査表 '!$G:$G,集計!$B59,'(3)調査表 '!$F:$F,集計!G$1)</f>
        <v>0</v>
      </c>
      <c r="H59">
        <f>COUNTIFS('(3)調査表 '!$G:$G,集計!$B59,'(3)調査表 '!$F:$F,集計!H$1)</f>
        <v>0</v>
      </c>
      <c r="I59">
        <f>COUNTIFS('(3)調査表 '!$G:$G,集計!$B59,'(3)調査表 '!$F:$F,集計!I$1)</f>
        <v>0</v>
      </c>
      <c r="J59">
        <f>COUNTIFS('(3)調査表 '!$G:$G,集計!$B59,'(3)調査表 '!$F:$F,集計!J$1)</f>
        <v>0</v>
      </c>
      <c r="K59">
        <f>COUNTIFS('(3)調査表 '!$G:$G,集計!$B59,'(3)調査表 '!$F:$F,集計!K$1)</f>
        <v>0</v>
      </c>
      <c r="L59">
        <f>COUNTIFS('(3)調査表 '!$G:$G,集計!$B59,'(3)調査表 '!$F:$F,集計!L$1)</f>
        <v>0</v>
      </c>
      <c r="M59">
        <f>COUNTIFS('(3)調査表 '!$G:$G,集計!$B59,'(3)調査表 '!$F:$F,集計!M$1)</f>
        <v>0</v>
      </c>
      <c r="N59">
        <f>COUNTIFS('(3)調査表 '!$G:$G,集計!$B59,'(3)調査表 '!$F:$F,集計!N$1)</f>
        <v>0</v>
      </c>
      <c r="O59">
        <f>COUNTIFS('(3)調査表 '!$G:$G,集計!$B59,'(3)調査表 '!$F:$F,集計!O$1)</f>
        <v>0</v>
      </c>
      <c r="P59">
        <f>COUNTIFS('(3)調査表 '!$G:$G,集計!$B59,'(3)調査表 '!$F:$F,集計!P$1)</f>
        <v>0</v>
      </c>
      <c r="Q59">
        <f>COUNTIFS('(3)調査表 '!$G:$G,集計!$B59,'(3)調査表 '!$F:$F,集計!Q$1)</f>
        <v>0</v>
      </c>
      <c r="R59">
        <f>COUNTIFS('(3)調査表 '!$G:$G,集計!$B59,'(3)調査表 '!$F:$F,集計!R$1)</f>
        <v>0</v>
      </c>
      <c r="S59">
        <f t="shared" si="0"/>
        <v>0</v>
      </c>
    </row>
    <row r="60" spans="1:19">
      <c r="A60" t="s">
        <v>89</v>
      </c>
      <c r="B60" s="33">
        <f t="shared" ref="B60" si="37">B41+19</f>
        <v>58</v>
      </c>
      <c r="C60">
        <f>COUNTIFS('(3)調査表 '!$G:$G,集計!$B60,'(3)調査表 '!$F:$F,集計!C$1)</f>
        <v>0</v>
      </c>
      <c r="D60">
        <f>COUNTIFS('(3)調査表 '!$G:$G,集計!$B60,'(3)調査表 '!$F:$F,集計!D$1)</f>
        <v>0</v>
      </c>
      <c r="E60">
        <f>COUNTIFS('(3)調査表 '!$G:$G,集計!$B60,'(3)調査表 '!$F:$F,集計!E$1)</f>
        <v>0</v>
      </c>
      <c r="F60">
        <f>COUNTIFS('(3)調査表 '!$G:$G,集計!$B60,'(3)調査表 '!$F:$F,集計!F$1)</f>
        <v>0</v>
      </c>
      <c r="G60">
        <f>COUNTIFS('(3)調査表 '!$G:$G,集計!$B60,'(3)調査表 '!$F:$F,集計!G$1)</f>
        <v>0</v>
      </c>
      <c r="H60">
        <f>COUNTIFS('(3)調査表 '!$G:$G,集計!$B60,'(3)調査表 '!$F:$F,集計!H$1)</f>
        <v>0</v>
      </c>
      <c r="I60">
        <f>COUNTIFS('(3)調査表 '!$G:$G,集計!$B60,'(3)調査表 '!$F:$F,集計!I$1)</f>
        <v>0</v>
      </c>
      <c r="J60">
        <f>COUNTIFS('(3)調査表 '!$G:$G,集計!$B60,'(3)調査表 '!$F:$F,集計!J$1)</f>
        <v>0</v>
      </c>
      <c r="K60">
        <f>COUNTIFS('(3)調査表 '!$G:$G,集計!$B60,'(3)調査表 '!$F:$F,集計!K$1)</f>
        <v>0</v>
      </c>
      <c r="L60">
        <f>COUNTIFS('(3)調査表 '!$G:$G,集計!$B60,'(3)調査表 '!$F:$F,集計!L$1)</f>
        <v>0</v>
      </c>
      <c r="M60">
        <f>COUNTIFS('(3)調査表 '!$G:$G,集計!$B60,'(3)調査表 '!$F:$F,集計!M$1)</f>
        <v>0</v>
      </c>
      <c r="N60">
        <f>COUNTIFS('(3)調査表 '!$G:$G,集計!$B60,'(3)調査表 '!$F:$F,集計!N$1)</f>
        <v>0</v>
      </c>
      <c r="O60">
        <f>COUNTIFS('(3)調査表 '!$G:$G,集計!$B60,'(3)調査表 '!$F:$F,集計!O$1)</f>
        <v>0</v>
      </c>
      <c r="P60">
        <f>COUNTIFS('(3)調査表 '!$G:$G,集計!$B60,'(3)調査表 '!$F:$F,集計!P$1)</f>
        <v>0</v>
      </c>
      <c r="Q60">
        <f>COUNTIFS('(3)調査表 '!$G:$G,集計!$B60,'(3)調査表 '!$F:$F,集計!Q$1)</f>
        <v>0</v>
      </c>
      <c r="R60">
        <f>COUNTIFS('(3)調査表 '!$G:$G,集計!$B60,'(3)調査表 '!$F:$F,集計!R$1)</f>
        <v>0</v>
      </c>
      <c r="S60">
        <f t="shared" si="0"/>
        <v>0</v>
      </c>
    </row>
    <row r="61" spans="1:19">
      <c r="A61" t="s">
        <v>90</v>
      </c>
      <c r="B61" s="33">
        <f t="shared" ref="B61" si="38">B41+20</f>
        <v>59</v>
      </c>
      <c r="C61">
        <f>COUNTIFS('(3)調査表 '!$G:$G,集計!$B61,'(3)調査表 '!$F:$F,集計!C$1)</f>
        <v>0</v>
      </c>
      <c r="D61">
        <f>COUNTIFS('(3)調査表 '!$G:$G,集計!$B61,'(3)調査表 '!$F:$F,集計!D$1)</f>
        <v>0</v>
      </c>
      <c r="E61">
        <f>COUNTIFS('(3)調査表 '!$G:$G,集計!$B61,'(3)調査表 '!$F:$F,集計!E$1)</f>
        <v>0</v>
      </c>
      <c r="F61">
        <f>COUNTIFS('(3)調査表 '!$G:$G,集計!$B61,'(3)調査表 '!$F:$F,集計!F$1)</f>
        <v>0</v>
      </c>
      <c r="G61">
        <f>COUNTIFS('(3)調査表 '!$G:$G,集計!$B61,'(3)調査表 '!$F:$F,集計!G$1)</f>
        <v>0</v>
      </c>
      <c r="H61">
        <f>COUNTIFS('(3)調査表 '!$G:$G,集計!$B61,'(3)調査表 '!$F:$F,集計!H$1)</f>
        <v>0</v>
      </c>
      <c r="I61">
        <f>COUNTIFS('(3)調査表 '!$G:$G,集計!$B61,'(3)調査表 '!$F:$F,集計!I$1)</f>
        <v>0</v>
      </c>
      <c r="J61">
        <f>COUNTIFS('(3)調査表 '!$G:$G,集計!$B61,'(3)調査表 '!$F:$F,集計!J$1)</f>
        <v>0</v>
      </c>
      <c r="K61">
        <f>COUNTIFS('(3)調査表 '!$G:$G,集計!$B61,'(3)調査表 '!$F:$F,集計!K$1)</f>
        <v>0</v>
      </c>
      <c r="L61">
        <f>COUNTIFS('(3)調査表 '!$G:$G,集計!$B61,'(3)調査表 '!$F:$F,集計!L$1)</f>
        <v>0</v>
      </c>
      <c r="M61">
        <f>COUNTIFS('(3)調査表 '!$G:$G,集計!$B61,'(3)調査表 '!$F:$F,集計!M$1)</f>
        <v>0</v>
      </c>
      <c r="N61">
        <f>COUNTIFS('(3)調査表 '!$G:$G,集計!$B61,'(3)調査表 '!$F:$F,集計!N$1)</f>
        <v>0</v>
      </c>
      <c r="O61">
        <f>COUNTIFS('(3)調査表 '!$G:$G,集計!$B61,'(3)調査表 '!$F:$F,集計!O$1)</f>
        <v>0</v>
      </c>
      <c r="P61">
        <f>COUNTIFS('(3)調査表 '!$G:$G,集計!$B61,'(3)調査表 '!$F:$F,集計!P$1)</f>
        <v>0</v>
      </c>
      <c r="Q61">
        <f>COUNTIFS('(3)調査表 '!$G:$G,集計!$B61,'(3)調査表 '!$F:$F,集計!Q$1)</f>
        <v>0</v>
      </c>
      <c r="R61">
        <f>COUNTIFS('(3)調査表 '!$G:$G,集計!$B61,'(3)調査表 '!$F:$F,集計!R$1)</f>
        <v>0</v>
      </c>
      <c r="S61">
        <f t="shared" si="0"/>
        <v>0</v>
      </c>
    </row>
    <row r="62" spans="1:19">
      <c r="A62" s="40" t="s">
        <v>93</v>
      </c>
      <c r="C62">
        <f>SUM(C2:C61)</f>
        <v>0</v>
      </c>
      <c r="D62">
        <f t="shared" ref="D62:R62" si="39">SUM(D2:D61)</f>
        <v>0</v>
      </c>
      <c r="E62">
        <f t="shared" si="39"/>
        <v>0</v>
      </c>
      <c r="F62">
        <f t="shared" si="39"/>
        <v>0</v>
      </c>
      <c r="G62">
        <f t="shared" si="39"/>
        <v>0</v>
      </c>
      <c r="H62">
        <f t="shared" si="39"/>
        <v>0</v>
      </c>
      <c r="I62">
        <f t="shared" si="39"/>
        <v>0</v>
      </c>
      <c r="J62">
        <f t="shared" si="39"/>
        <v>0</v>
      </c>
      <c r="K62">
        <f t="shared" si="39"/>
        <v>0</v>
      </c>
      <c r="L62">
        <f t="shared" si="39"/>
        <v>0</v>
      </c>
      <c r="M62">
        <f t="shared" si="39"/>
        <v>0</v>
      </c>
      <c r="N62">
        <f t="shared" si="39"/>
        <v>0</v>
      </c>
      <c r="O62">
        <f t="shared" si="39"/>
        <v>0</v>
      </c>
      <c r="P62">
        <f t="shared" si="39"/>
        <v>0</v>
      </c>
      <c r="Q62">
        <f t="shared" si="39"/>
        <v>0</v>
      </c>
      <c r="R62">
        <f t="shared" si="39"/>
        <v>0</v>
      </c>
      <c r="S62">
        <f t="shared" si="0"/>
        <v>0</v>
      </c>
    </row>
  </sheetData>
  <sheetProtection algorithmName="SHA-512" hashValue="jLn2h4dZP1PxELXONZHTwGm2+cYVvDx8mjUG7irFpIYGmraoQ/w1LVRI39o/HVjtPRKcKyvBRx+Ybuvki/xbbQ==" saltValue="W8YlmQPxZ6885PIHCKS30A==" spinCount="100000" sheet="1" formatCells="0" formatColumns="0" formatRows="0" insertColumns="0" insertRows="0" deleteColumns="0" deleteRows="0" sort="0"/>
  <phoneticPr fontId="3"/>
  <conditionalFormatting sqref="C2:R61">
    <cfRule type="colorScale" priority="1">
      <colorScale>
        <cfvo type="num" val="0"/>
        <cfvo type="max"/>
        <color theme="0"/>
        <color rgb="FFF3AF85"/>
      </colorScale>
    </cfRule>
  </conditionalFormatting>
  <pageMargins left="0.7" right="0.7" top="0.75" bottom="0.75" header="0.3" footer="0.3"/>
  <pageSetup paperSize="9" orientation="portrait" verticalDpi="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F0"/>
  </sheetPr>
  <dimension ref="A1:T67"/>
  <sheetViews>
    <sheetView workbookViewId="0">
      <selection activeCell="A2" sqref="A2"/>
    </sheetView>
  </sheetViews>
  <sheetFormatPr defaultRowHeight="18.75"/>
  <sheetData>
    <row r="1" spans="1:20">
      <c r="A1" s="392" t="s">
        <v>1</v>
      </c>
      <c r="B1" s="392"/>
      <c r="C1" s="392"/>
      <c r="D1" s="392"/>
      <c r="E1" s="392"/>
      <c r="F1" s="392"/>
      <c r="G1" s="392"/>
      <c r="H1" t="s">
        <v>3</v>
      </c>
    </row>
    <row r="2" spans="1:20">
      <c r="A2" s="1"/>
      <c r="B2" s="1"/>
      <c r="C2" s="1"/>
      <c r="D2" s="1"/>
      <c r="E2" s="1"/>
      <c r="F2" s="1"/>
      <c r="G2" s="1"/>
    </row>
    <row r="3" spans="1:20">
      <c r="A3" s="1"/>
      <c r="B3" s="1"/>
      <c r="C3" s="1"/>
      <c r="D3" s="1"/>
      <c r="E3" s="1"/>
      <c r="F3" s="1"/>
      <c r="G3" s="1"/>
    </row>
    <row r="4" spans="1:20">
      <c r="A4" s="1"/>
      <c r="B4" s="1"/>
      <c r="C4" s="1"/>
      <c r="D4" s="1"/>
      <c r="E4" s="1"/>
      <c r="F4" s="1"/>
      <c r="G4" s="1"/>
    </row>
    <row r="5" spans="1:20">
      <c r="G5" t="s">
        <v>2</v>
      </c>
    </row>
    <row r="6" spans="1:20" s="1" customFormat="1">
      <c r="C6" s="3" t="s">
        <v>0</v>
      </c>
      <c r="D6" s="4">
        <f>'(2)施設情報'!$C8</f>
        <v>0</v>
      </c>
      <c r="E6" s="4">
        <f>'(2)施設情報'!C9</f>
        <v>0</v>
      </c>
      <c r="F6" s="4">
        <f>'(2)施設情報'!C10</f>
        <v>0</v>
      </c>
      <c r="G6" s="4">
        <f>'(2)施設情報'!C11</f>
        <v>0</v>
      </c>
      <c r="H6" s="4">
        <f>'(2)施設情報'!C12</f>
        <v>0</v>
      </c>
      <c r="I6" s="4">
        <f>'(2)施設情報'!C13</f>
        <v>0</v>
      </c>
      <c r="J6" s="4">
        <f>'(2)施設情報'!C14</f>
        <v>0</v>
      </c>
      <c r="K6" s="4">
        <f>'(2)施設情報'!C15</f>
        <v>0</v>
      </c>
      <c r="L6" s="4">
        <f>'(2)施設情報'!C16</f>
        <v>0</v>
      </c>
      <c r="M6" s="4">
        <f>'(2)施設情報'!C17</f>
        <v>0</v>
      </c>
      <c r="N6" s="4">
        <f>'(2)施設情報'!C18</f>
        <v>0</v>
      </c>
      <c r="O6" s="4">
        <f>'(2)施設情報'!C19</f>
        <v>0</v>
      </c>
      <c r="P6" s="4">
        <f>'(2)施設情報'!C20</f>
        <v>0</v>
      </c>
      <c r="Q6" s="4">
        <f>'(2)施設情報'!C21</f>
        <v>0</v>
      </c>
      <c r="R6" s="4">
        <f>'(2)施設情報'!C22</f>
        <v>0</v>
      </c>
      <c r="S6" s="4">
        <f>'(2)施設情報'!C23</f>
        <v>0</v>
      </c>
      <c r="T6" s="1" t="s">
        <v>9</v>
      </c>
    </row>
    <row r="7" spans="1:20">
      <c r="C7" s="41"/>
      <c r="D7" s="5"/>
      <c r="E7" s="5"/>
      <c r="F7" s="5"/>
      <c r="G7" s="5"/>
      <c r="H7" s="5"/>
      <c r="I7" s="5"/>
      <c r="J7" s="5"/>
      <c r="K7" s="5"/>
      <c r="L7" s="5"/>
      <c r="M7" s="5"/>
      <c r="N7" s="5"/>
      <c r="O7" s="5"/>
      <c r="P7" s="5"/>
      <c r="Q7" s="5"/>
      <c r="R7" s="5"/>
      <c r="S7" s="5"/>
      <c r="T7">
        <f>SUM(D7:S7)</f>
        <v>0</v>
      </c>
    </row>
    <row r="8" spans="1:20">
      <c r="C8" s="41"/>
      <c r="D8" s="5"/>
      <c r="E8" s="5"/>
      <c r="F8" s="5"/>
      <c r="G8" s="5"/>
      <c r="H8" s="5"/>
      <c r="I8" s="5"/>
      <c r="J8" s="5"/>
      <c r="K8" s="5"/>
      <c r="L8" s="5"/>
      <c r="M8" s="5"/>
      <c r="N8" s="5"/>
      <c r="O8" s="5"/>
      <c r="P8" s="5"/>
      <c r="Q8" s="5"/>
      <c r="R8" s="5"/>
      <c r="S8" s="5"/>
      <c r="T8">
        <f t="shared" ref="T8:T66" si="0">SUM(D8:S8)</f>
        <v>0</v>
      </c>
    </row>
    <row r="9" spans="1:20">
      <c r="C9" s="41"/>
      <c r="D9" s="5"/>
      <c r="E9" s="5"/>
      <c r="F9" s="5"/>
      <c r="G9" s="5"/>
      <c r="H9" s="5"/>
      <c r="I9" s="5"/>
      <c r="J9" s="5"/>
      <c r="K9" s="5"/>
      <c r="L9" s="5"/>
      <c r="M9" s="5"/>
      <c r="N9" s="5"/>
      <c r="O9" s="5"/>
      <c r="P9" s="5"/>
      <c r="Q9" s="5"/>
      <c r="R9" s="5"/>
      <c r="S9" s="5"/>
      <c r="T9">
        <f t="shared" si="0"/>
        <v>0</v>
      </c>
    </row>
    <row r="10" spans="1:20">
      <c r="C10" s="41"/>
      <c r="D10" s="5"/>
      <c r="E10" s="5"/>
      <c r="F10" s="5"/>
      <c r="G10" s="5"/>
      <c r="H10" s="5"/>
      <c r="I10" s="5"/>
      <c r="J10" s="5"/>
      <c r="K10" s="5"/>
      <c r="L10" s="5"/>
      <c r="M10" s="5"/>
      <c r="N10" s="5"/>
      <c r="O10" s="5"/>
      <c r="P10" s="5"/>
      <c r="Q10" s="5"/>
      <c r="R10" s="5"/>
      <c r="S10" s="5"/>
      <c r="T10">
        <f t="shared" si="0"/>
        <v>0</v>
      </c>
    </row>
    <row r="11" spans="1:20">
      <c r="C11" s="41"/>
      <c r="D11" s="5"/>
      <c r="E11" s="5"/>
      <c r="F11" s="5"/>
      <c r="G11" s="5"/>
      <c r="H11" s="5"/>
      <c r="I11" s="6"/>
      <c r="J11" s="5"/>
      <c r="K11" s="5"/>
      <c r="L11" s="5"/>
      <c r="M11" s="5"/>
      <c r="N11" s="5"/>
      <c r="O11" s="5"/>
      <c r="P11" s="5"/>
      <c r="Q11" s="5"/>
      <c r="R11" s="5"/>
      <c r="S11" s="5"/>
      <c r="T11">
        <f t="shared" si="0"/>
        <v>0</v>
      </c>
    </row>
    <row r="12" spans="1:20">
      <c r="C12" s="41"/>
      <c r="D12" s="5"/>
      <c r="E12" s="5"/>
      <c r="F12" s="5"/>
      <c r="G12" s="5"/>
      <c r="H12" s="5"/>
      <c r="I12" s="5"/>
      <c r="J12" s="5"/>
      <c r="K12" s="5"/>
      <c r="L12" s="5"/>
      <c r="M12" s="5"/>
      <c r="N12" s="5"/>
      <c r="O12" s="5"/>
      <c r="P12" s="5"/>
      <c r="Q12" s="5"/>
      <c r="R12" s="5"/>
      <c r="S12" s="5"/>
      <c r="T12">
        <f t="shared" si="0"/>
        <v>0</v>
      </c>
    </row>
    <row r="13" spans="1:20">
      <c r="C13" s="41"/>
      <c r="D13" s="5"/>
      <c r="E13" s="5"/>
      <c r="F13" s="5"/>
      <c r="G13" s="5"/>
      <c r="H13" s="5"/>
      <c r="I13" s="5"/>
      <c r="J13" s="5"/>
      <c r="K13" s="5"/>
      <c r="L13" s="5"/>
      <c r="M13" s="5"/>
      <c r="N13" s="5"/>
      <c r="O13" s="5"/>
      <c r="P13" s="5"/>
      <c r="Q13" s="5"/>
      <c r="R13" s="5"/>
      <c r="S13" s="5"/>
      <c r="T13">
        <f t="shared" si="0"/>
        <v>0</v>
      </c>
    </row>
    <row r="14" spans="1:20">
      <c r="C14" s="41"/>
      <c r="D14" s="5"/>
      <c r="E14" s="5"/>
      <c r="F14" s="5"/>
      <c r="G14" s="5"/>
      <c r="H14" s="5"/>
      <c r="I14" s="5"/>
      <c r="J14" s="5"/>
      <c r="K14" s="5"/>
      <c r="L14" s="5"/>
      <c r="M14" s="5"/>
      <c r="N14" s="5"/>
      <c r="O14" s="5"/>
      <c r="P14" s="5"/>
      <c r="Q14" s="5"/>
      <c r="R14" s="5"/>
      <c r="S14" s="5"/>
      <c r="T14">
        <f t="shared" si="0"/>
        <v>0</v>
      </c>
    </row>
    <row r="15" spans="1:20">
      <c r="C15" s="41"/>
      <c r="D15" s="5"/>
      <c r="E15" s="5"/>
      <c r="F15" s="5"/>
      <c r="G15" s="5"/>
      <c r="H15" s="5"/>
      <c r="I15" s="5"/>
      <c r="J15" s="5"/>
      <c r="K15" s="5"/>
      <c r="L15" s="5"/>
      <c r="M15" s="5"/>
      <c r="N15" s="5"/>
      <c r="O15" s="5"/>
      <c r="P15" s="5"/>
      <c r="Q15" s="5"/>
      <c r="R15" s="5"/>
      <c r="S15" s="5"/>
      <c r="T15">
        <f t="shared" si="0"/>
        <v>0</v>
      </c>
    </row>
    <row r="16" spans="1:20">
      <c r="C16" s="41"/>
      <c r="D16" s="5"/>
      <c r="E16" s="5"/>
      <c r="F16" s="5"/>
      <c r="G16" s="5"/>
      <c r="H16" s="5"/>
      <c r="I16" s="5"/>
      <c r="J16" s="5"/>
      <c r="K16" s="5"/>
      <c r="L16" s="5"/>
      <c r="M16" s="5"/>
      <c r="N16" s="5"/>
      <c r="O16" s="5"/>
      <c r="P16" s="5"/>
      <c r="Q16" s="5"/>
      <c r="R16" s="5"/>
      <c r="S16" s="5"/>
      <c r="T16">
        <f t="shared" si="0"/>
        <v>0</v>
      </c>
    </row>
    <row r="17" spans="3:20">
      <c r="C17" s="41"/>
      <c r="D17" s="5"/>
      <c r="E17" s="5"/>
      <c r="F17" s="5"/>
      <c r="G17" s="5"/>
      <c r="H17" s="5"/>
      <c r="I17" s="5"/>
      <c r="J17" s="5"/>
      <c r="K17" s="5"/>
      <c r="L17" s="5"/>
      <c r="M17" s="5"/>
      <c r="N17" s="5"/>
      <c r="O17" s="5"/>
      <c r="P17" s="5"/>
      <c r="Q17" s="5"/>
      <c r="R17" s="5"/>
      <c r="S17" s="5"/>
      <c r="T17">
        <f t="shared" si="0"/>
        <v>0</v>
      </c>
    </row>
    <row r="18" spans="3:20">
      <c r="C18" s="41"/>
      <c r="D18" s="5"/>
      <c r="E18" s="5"/>
      <c r="F18" s="5"/>
      <c r="G18" s="5"/>
      <c r="H18" s="5"/>
      <c r="I18" s="5"/>
      <c r="J18" s="5"/>
      <c r="K18" s="5"/>
      <c r="L18" s="5"/>
      <c r="M18" s="5"/>
      <c r="N18" s="5"/>
      <c r="O18" s="5"/>
      <c r="P18" s="5"/>
      <c r="Q18" s="5"/>
      <c r="R18" s="5"/>
      <c r="S18" s="5"/>
      <c r="T18">
        <f t="shared" si="0"/>
        <v>0</v>
      </c>
    </row>
    <row r="19" spans="3:20">
      <c r="C19" s="41"/>
      <c r="D19" s="5"/>
      <c r="E19" s="5"/>
      <c r="F19" s="5"/>
      <c r="G19" s="5"/>
      <c r="H19" s="5"/>
      <c r="I19" s="5"/>
      <c r="J19" s="5"/>
      <c r="K19" s="5"/>
      <c r="L19" s="5"/>
      <c r="M19" s="5"/>
      <c r="N19" s="5"/>
      <c r="O19" s="5"/>
      <c r="P19" s="5"/>
      <c r="Q19" s="5"/>
      <c r="R19" s="5"/>
      <c r="S19" s="5"/>
      <c r="T19">
        <f t="shared" si="0"/>
        <v>0</v>
      </c>
    </row>
    <row r="20" spans="3:20">
      <c r="C20" s="41"/>
      <c r="D20" s="5"/>
      <c r="E20" s="5"/>
      <c r="F20" s="5"/>
      <c r="G20" s="5"/>
      <c r="H20" s="5"/>
      <c r="I20" s="5"/>
      <c r="J20" s="5"/>
      <c r="K20" s="5"/>
      <c r="L20" s="5"/>
      <c r="M20" s="5"/>
      <c r="N20" s="5"/>
      <c r="O20" s="5"/>
      <c r="P20" s="5"/>
      <c r="Q20" s="5"/>
      <c r="R20" s="5"/>
      <c r="S20" s="5"/>
      <c r="T20">
        <f t="shared" si="0"/>
        <v>0</v>
      </c>
    </row>
    <row r="21" spans="3:20">
      <c r="C21" s="41"/>
      <c r="D21" s="5"/>
      <c r="E21" s="5"/>
      <c r="F21" s="5"/>
      <c r="G21" s="5"/>
      <c r="H21" s="5"/>
      <c r="I21" s="5"/>
      <c r="J21" s="5"/>
      <c r="K21" s="5"/>
      <c r="L21" s="5"/>
      <c r="M21" s="5"/>
      <c r="N21" s="5"/>
      <c r="O21" s="5"/>
      <c r="P21" s="5"/>
      <c r="Q21" s="5"/>
      <c r="R21" s="5"/>
      <c r="S21" s="5"/>
      <c r="T21">
        <f t="shared" si="0"/>
        <v>0</v>
      </c>
    </row>
    <row r="22" spans="3:20">
      <c r="C22" s="41"/>
      <c r="D22" s="5"/>
      <c r="E22" s="5"/>
      <c r="F22" s="5"/>
      <c r="G22" s="5"/>
      <c r="H22" s="5"/>
      <c r="I22" s="5"/>
      <c r="J22" s="5"/>
      <c r="K22" s="5"/>
      <c r="L22" s="5"/>
      <c r="M22" s="5"/>
      <c r="N22" s="5"/>
      <c r="O22" s="5"/>
      <c r="P22" s="5"/>
      <c r="Q22" s="5"/>
      <c r="R22" s="5"/>
      <c r="S22" s="5"/>
      <c r="T22">
        <f t="shared" si="0"/>
        <v>0</v>
      </c>
    </row>
    <row r="23" spans="3:20">
      <c r="C23" s="41"/>
      <c r="D23" s="5"/>
      <c r="E23" s="5"/>
      <c r="F23" s="5"/>
      <c r="G23" s="5"/>
      <c r="H23" s="5"/>
      <c r="I23" s="5"/>
      <c r="J23" s="5"/>
      <c r="K23" s="5"/>
      <c r="L23" s="5"/>
      <c r="M23" s="5"/>
      <c r="N23" s="5"/>
      <c r="O23" s="5"/>
      <c r="P23" s="5"/>
      <c r="Q23" s="5"/>
      <c r="R23" s="5"/>
      <c r="S23" s="5"/>
      <c r="T23">
        <f t="shared" si="0"/>
        <v>0</v>
      </c>
    </row>
    <row r="24" spans="3:20">
      <c r="C24" s="41"/>
      <c r="D24" s="5"/>
      <c r="E24" s="5"/>
      <c r="F24" s="5"/>
      <c r="G24" s="5"/>
      <c r="H24" s="5"/>
      <c r="I24" s="5"/>
      <c r="J24" s="5"/>
      <c r="K24" s="5"/>
      <c r="L24" s="5"/>
      <c r="M24" s="5"/>
      <c r="N24" s="5"/>
      <c r="O24" s="5"/>
      <c r="P24" s="5"/>
      <c r="Q24" s="5"/>
      <c r="R24" s="5"/>
      <c r="S24" s="5"/>
      <c r="T24">
        <f t="shared" si="0"/>
        <v>0</v>
      </c>
    </row>
    <row r="25" spans="3:20">
      <c r="C25" s="41"/>
      <c r="D25" s="5"/>
      <c r="E25" s="5"/>
      <c r="F25" s="5"/>
      <c r="G25" s="5"/>
      <c r="H25" s="5"/>
      <c r="I25" s="5"/>
      <c r="J25" s="5"/>
      <c r="K25" s="5"/>
      <c r="L25" s="5"/>
      <c r="M25" s="5"/>
      <c r="N25" s="5"/>
      <c r="O25" s="5"/>
      <c r="P25" s="5"/>
      <c r="Q25" s="5"/>
      <c r="R25" s="5"/>
      <c r="S25" s="5"/>
      <c r="T25">
        <f t="shared" si="0"/>
        <v>0</v>
      </c>
    </row>
    <row r="26" spans="3:20">
      <c r="C26" s="41"/>
      <c r="D26" s="5"/>
      <c r="E26" s="5"/>
      <c r="F26" s="5"/>
      <c r="G26" s="5"/>
      <c r="H26" s="5"/>
      <c r="I26" s="5"/>
      <c r="J26" s="5"/>
      <c r="K26" s="5"/>
      <c r="L26" s="5"/>
      <c r="M26" s="5"/>
      <c r="N26" s="5"/>
      <c r="O26" s="5"/>
      <c r="P26" s="5"/>
      <c r="Q26" s="5"/>
      <c r="R26" s="5"/>
      <c r="S26" s="5"/>
      <c r="T26">
        <f t="shared" si="0"/>
        <v>0</v>
      </c>
    </row>
    <row r="27" spans="3:20">
      <c r="C27" s="42"/>
      <c r="D27" s="5"/>
      <c r="E27" s="5"/>
      <c r="F27" s="5"/>
      <c r="G27" s="5"/>
      <c r="H27" s="5"/>
      <c r="I27" s="5"/>
      <c r="J27" s="5"/>
      <c r="K27" s="5"/>
      <c r="L27" s="5"/>
      <c r="M27" s="5"/>
      <c r="N27" s="5"/>
      <c r="O27" s="5"/>
      <c r="P27" s="5"/>
      <c r="Q27" s="5"/>
      <c r="R27" s="5"/>
      <c r="S27" s="5"/>
      <c r="T27">
        <f t="shared" si="0"/>
        <v>0</v>
      </c>
    </row>
    <row r="28" spans="3:20">
      <c r="C28" s="42"/>
      <c r="D28" s="5"/>
      <c r="E28" s="5"/>
      <c r="F28" s="5"/>
      <c r="G28" s="5"/>
      <c r="H28" s="5"/>
      <c r="I28" s="5"/>
      <c r="J28" s="5"/>
      <c r="K28" s="5"/>
      <c r="L28" s="5"/>
      <c r="M28" s="5"/>
      <c r="N28" s="5"/>
      <c r="O28" s="5"/>
      <c r="P28" s="5"/>
      <c r="Q28" s="5"/>
      <c r="R28" s="5"/>
      <c r="S28" s="5"/>
      <c r="T28">
        <f t="shared" si="0"/>
        <v>0</v>
      </c>
    </row>
    <row r="29" spans="3:20">
      <c r="C29" s="42"/>
      <c r="D29" s="5"/>
      <c r="E29" s="5"/>
      <c r="F29" s="5"/>
      <c r="G29" s="5"/>
      <c r="H29" s="5"/>
      <c r="I29" s="5"/>
      <c r="J29" s="5"/>
      <c r="K29" s="5"/>
      <c r="L29" s="5"/>
      <c r="M29" s="5"/>
      <c r="N29" s="5"/>
      <c r="O29" s="5"/>
      <c r="P29" s="5"/>
      <c r="Q29" s="5"/>
      <c r="R29" s="5"/>
      <c r="S29" s="5"/>
      <c r="T29">
        <f t="shared" si="0"/>
        <v>0</v>
      </c>
    </row>
    <row r="30" spans="3:20">
      <c r="C30" s="42"/>
      <c r="D30" s="5"/>
      <c r="E30" s="5"/>
      <c r="F30" s="5"/>
      <c r="G30" s="5"/>
      <c r="H30" s="5"/>
      <c r="I30" s="5"/>
      <c r="J30" s="5"/>
      <c r="K30" s="5"/>
      <c r="L30" s="5"/>
      <c r="M30" s="5"/>
      <c r="N30" s="5"/>
      <c r="O30" s="5"/>
      <c r="P30" s="5"/>
      <c r="Q30" s="5"/>
      <c r="R30" s="5"/>
      <c r="S30" s="5"/>
      <c r="T30">
        <f t="shared" si="0"/>
        <v>0</v>
      </c>
    </row>
    <row r="31" spans="3:20">
      <c r="C31" s="42"/>
      <c r="D31" s="5"/>
      <c r="E31" s="5"/>
      <c r="F31" s="5"/>
      <c r="G31" s="5"/>
      <c r="H31" s="5"/>
      <c r="I31" s="5"/>
      <c r="J31" s="5"/>
      <c r="K31" s="5"/>
      <c r="L31" s="5"/>
      <c r="M31" s="5"/>
      <c r="N31" s="5"/>
      <c r="O31" s="5"/>
      <c r="P31" s="5"/>
      <c r="Q31" s="5"/>
      <c r="R31" s="5"/>
      <c r="S31" s="5"/>
      <c r="T31">
        <f t="shared" si="0"/>
        <v>0</v>
      </c>
    </row>
    <row r="32" spans="3:20">
      <c r="C32" s="42"/>
      <c r="D32" s="5"/>
      <c r="E32" s="5"/>
      <c r="F32" s="5"/>
      <c r="G32" s="5"/>
      <c r="H32" s="5"/>
      <c r="I32" s="5"/>
      <c r="J32" s="5"/>
      <c r="K32" s="5"/>
      <c r="L32" s="5"/>
      <c r="M32" s="5"/>
      <c r="N32" s="5"/>
      <c r="O32" s="5"/>
      <c r="P32" s="5"/>
      <c r="Q32" s="5"/>
      <c r="R32" s="5"/>
      <c r="S32" s="5"/>
      <c r="T32">
        <f t="shared" si="0"/>
        <v>0</v>
      </c>
    </row>
    <row r="33" spans="3:20">
      <c r="C33" s="41"/>
      <c r="D33" s="5"/>
      <c r="E33" s="5"/>
      <c r="F33" s="5"/>
      <c r="G33" s="5"/>
      <c r="H33" s="5"/>
      <c r="I33" s="5"/>
      <c r="J33" s="5"/>
      <c r="K33" s="5"/>
      <c r="L33" s="5"/>
      <c r="M33" s="5"/>
      <c r="N33" s="5"/>
      <c r="O33" s="5"/>
      <c r="P33" s="5"/>
      <c r="Q33" s="5"/>
      <c r="R33" s="5"/>
      <c r="S33" s="5"/>
      <c r="T33">
        <f t="shared" si="0"/>
        <v>0</v>
      </c>
    </row>
    <row r="34" spans="3:20">
      <c r="C34" s="41"/>
      <c r="D34" s="5"/>
      <c r="E34" s="5"/>
      <c r="F34" s="5"/>
      <c r="G34" s="5"/>
      <c r="H34" s="5"/>
      <c r="I34" s="5"/>
      <c r="J34" s="5"/>
      <c r="K34" s="5"/>
      <c r="L34" s="5"/>
      <c r="M34" s="5"/>
      <c r="N34" s="5"/>
      <c r="O34" s="5"/>
      <c r="P34" s="5"/>
      <c r="Q34" s="5"/>
      <c r="R34" s="5"/>
      <c r="S34" s="5"/>
      <c r="T34">
        <f t="shared" si="0"/>
        <v>0</v>
      </c>
    </row>
    <row r="35" spans="3:20">
      <c r="C35" s="41"/>
      <c r="D35" s="5"/>
      <c r="E35" s="5"/>
      <c r="F35" s="5"/>
      <c r="G35" s="5"/>
      <c r="H35" s="5"/>
      <c r="I35" s="5"/>
      <c r="J35" s="5"/>
      <c r="K35" s="5"/>
      <c r="L35" s="5"/>
      <c r="M35" s="5"/>
      <c r="N35" s="5"/>
      <c r="O35" s="5"/>
      <c r="P35" s="5"/>
      <c r="Q35" s="5"/>
      <c r="R35" s="5"/>
      <c r="S35" s="5"/>
      <c r="T35">
        <f t="shared" si="0"/>
        <v>0</v>
      </c>
    </row>
    <row r="36" spans="3:20">
      <c r="C36" s="41"/>
      <c r="D36" s="5"/>
      <c r="E36" s="5"/>
      <c r="F36" s="5"/>
      <c r="G36" s="5"/>
      <c r="H36" s="5"/>
      <c r="I36" s="5"/>
      <c r="J36" s="5"/>
      <c r="K36" s="5"/>
      <c r="L36" s="5"/>
      <c r="M36" s="5"/>
      <c r="N36" s="5"/>
      <c r="O36" s="5"/>
      <c r="P36" s="5"/>
      <c r="Q36" s="5"/>
      <c r="R36" s="5"/>
      <c r="S36" s="5"/>
      <c r="T36">
        <f t="shared" si="0"/>
        <v>0</v>
      </c>
    </row>
    <row r="37" spans="3:20">
      <c r="C37" s="41"/>
      <c r="D37" s="5"/>
      <c r="E37" s="5"/>
      <c r="F37" s="5"/>
      <c r="G37" s="5"/>
      <c r="H37" s="5"/>
      <c r="I37" s="5"/>
      <c r="J37" s="5"/>
      <c r="K37" s="5"/>
      <c r="L37" s="5"/>
      <c r="M37" s="5"/>
      <c r="N37" s="5"/>
      <c r="O37" s="5"/>
      <c r="P37" s="5"/>
      <c r="Q37" s="5"/>
      <c r="R37" s="5"/>
      <c r="S37" s="5"/>
      <c r="T37">
        <f t="shared" si="0"/>
        <v>0</v>
      </c>
    </row>
    <row r="38" spans="3:20">
      <c r="C38" s="41"/>
      <c r="D38" s="5"/>
      <c r="E38" s="5"/>
      <c r="F38" s="5"/>
      <c r="G38" s="5"/>
      <c r="H38" s="5"/>
      <c r="I38" s="5"/>
      <c r="J38" s="5"/>
      <c r="K38" s="5"/>
      <c r="L38" s="5"/>
      <c r="M38" s="5"/>
      <c r="N38" s="5"/>
      <c r="O38" s="5"/>
      <c r="P38" s="5"/>
      <c r="Q38" s="5"/>
      <c r="R38" s="5"/>
      <c r="S38" s="5"/>
      <c r="T38">
        <f t="shared" si="0"/>
        <v>0</v>
      </c>
    </row>
    <row r="39" spans="3:20">
      <c r="C39" s="41"/>
      <c r="D39" s="5"/>
      <c r="E39" s="5"/>
      <c r="F39" s="5"/>
      <c r="G39" s="5"/>
      <c r="H39" s="5"/>
      <c r="I39" s="5"/>
      <c r="J39" s="5"/>
      <c r="K39" s="5"/>
      <c r="L39" s="5"/>
      <c r="M39" s="5"/>
      <c r="N39" s="5"/>
      <c r="O39" s="5"/>
      <c r="P39" s="5"/>
      <c r="Q39" s="5"/>
      <c r="R39" s="5"/>
      <c r="S39" s="5"/>
      <c r="T39">
        <f t="shared" si="0"/>
        <v>0</v>
      </c>
    </row>
    <row r="40" spans="3:20">
      <c r="C40" s="41"/>
      <c r="D40" s="5"/>
      <c r="E40" s="5"/>
      <c r="F40" s="5"/>
      <c r="G40" s="5"/>
      <c r="H40" s="5"/>
      <c r="I40" s="5"/>
      <c r="J40" s="5"/>
      <c r="K40" s="5"/>
      <c r="L40" s="5"/>
      <c r="M40" s="5"/>
      <c r="N40" s="5"/>
      <c r="O40" s="5"/>
      <c r="P40" s="5"/>
      <c r="Q40" s="5"/>
      <c r="R40" s="5"/>
      <c r="S40" s="5"/>
      <c r="T40">
        <f t="shared" si="0"/>
        <v>0</v>
      </c>
    </row>
    <row r="41" spans="3:20">
      <c r="C41" s="41"/>
      <c r="D41" s="5"/>
      <c r="E41" s="5"/>
      <c r="F41" s="5"/>
      <c r="G41" s="5"/>
      <c r="H41" s="5"/>
      <c r="I41" s="5"/>
      <c r="J41" s="5"/>
      <c r="K41" s="5"/>
      <c r="L41" s="5"/>
      <c r="M41" s="5"/>
      <c r="N41" s="5"/>
      <c r="O41" s="5"/>
      <c r="P41" s="5"/>
      <c r="Q41" s="5"/>
      <c r="R41" s="5"/>
      <c r="S41" s="5"/>
      <c r="T41">
        <f t="shared" si="0"/>
        <v>0</v>
      </c>
    </row>
    <row r="42" spans="3:20">
      <c r="C42" s="41"/>
      <c r="D42" s="5"/>
      <c r="E42" s="5"/>
      <c r="F42" s="5"/>
      <c r="G42" s="5"/>
      <c r="H42" s="5"/>
      <c r="I42" s="5"/>
      <c r="J42" s="5"/>
      <c r="K42" s="5"/>
      <c r="L42" s="5"/>
      <c r="M42" s="5"/>
      <c r="N42" s="5"/>
      <c r="O42" s="5"/>
      <c r="P42" s="5"/>
      <c r="Q42" s="5"/>
      <c r="R42" s="5"/>
      <c r="S42" s="5"/>
      <c r="T42">
        <f t="shared" si="0"/>
        <v>0</v>
      </c>
    </row>
    <row r="43" spans="3:20">
      <c r="C43" s="41"/>
      <c r="D43" s="5"/>
      <c r="E43" s="5"/>
      <c r="F43" s="5"/>
      <c r="G43" s="5"/>
      <c r="H43" s="5"/>
      <c r="I43" s="5"/>
      <c r="J43" s="5"/>
      <c r="K43" s="5"/>
      <c r="L43" s="5"/>
      <c r="M43" s="5"/>
      <c r="N43" s="5"/>
      <c r="O43" s="5"/>
      <c r="P43" s="5"/>
      <c r="Q43" s="5"/>
      <c r="R43" s="5"/>
      <c r="S43" s="5"/>
      <c r="T43">
        <f t="shared" si="0"/>
        <v>0</v>
      </c>
    </row>
    <row r="44" spans="3:20">
      <c r="C44" s="41"/>
      <c r="D44" s="5"/>
      <c r="E44" s="5"/>
      <c r="F44" s="5"/>
      <c r="G44" s="5"/>
      <c r="H44" s="5"/>
      <c r="I44" s="5"/>
      <c r="J44" s="5"/>
      <c r="K44" s="5"/>
      <c r="L44" s="5"/>
      <c r="M44" s="5"/>
      <c r="N44" s="5"/>
      <c r="O44" s="5"/>
      <c r="P44" s="5"/>
      <c r="Q44" s="5"/>
      <c r="R44" s="5"/>
      <c r="S44" s="5"/>
      <c r="T44">
        <f t="shared" si="0"/>
        <v>0</v>
      </c>
    </row>
    <row r="45" spans="3:20">
      <c r="C45" s="41"/>
      <c r="D45" s="5"/>
      <c r="E45" s="5"/>
      <c r="F45" s="5"/>
      <c r="G45" s="5"/>
      <c r="H45" s="5"/>
      <c r="I45" s="5"/>
      <c r="J45" s="5"/>
      <c r="K45" s="5"/>
      <c r="L45" s="5"/>
      <c r="M45" s="5"/>
      <c r="N45" s="5"/>
      <c r="O45" s="5"/>
      <c r="P45" s="5"/>
      <c r="Q45" s="5"/>
      <c r="R45" s="5"/>
      <c r="S45" s="5"/>
      <c r="T45">
        <f t="shared" si="0"/>
        <v>0</v>
      </c>
    </row>
    <row r="46" spans="3:20">
      <c r="C46" s="41"/>
      <c r="D46" s="5"/>
      <c r="E46" s="5"/>
      <c r="F46" s="5"/>
      <c r="G46" s="5"/>
      <c r="H46" s="5"/>
      <c r="I46" s="5"/>
      <c r="J46" s="5"/>
      <c r="K46" s="5"/>
      <c r="L46" s="5"/>
      <c r="M46" s="5"/>
      <c r="N46" s="5"/>
      <c r="O46" s="5"/>
      <c r="P46" s="5"/>
      <c r="Q46" s="5"/>
      <c r="R46" s="5"/>
      <c r="S46" s="5"/>
      <c r="T46">
        <f t="shared" si="0"/>
        <v>0</v>
      </c>
    </row>
    <row r="47" spans="3:20">
      <c r="C47" s="41"/>
      <c r="D47" s="5"/>
      <c r="E47" s="5"/>
      <c r="F47" s="5"/>
      <c r="G47" s="5"/>
      <c r="H47" s="5"/>
      <c r="I47" s="5"/>
      <c r="J47" s="5"/>
      <c r="K47" s="5"/>
      <c r="L47" s="5"/>
      <c r="M47" s="5"/>
      <c r="N47" s="5"/>
      <c r="O47" s="5"/>
      <c r="P47" s="5"/>
      <c r="Q47" s="5"/>
      <c r="R47" s="5"/>
      <c r="S47" s="5"/>
      <c r="T47">
        <f t="shared" si="0"/>
        <v>0</v>
      </c>
    </row>
    <row r="48" spans="3:20">
      <c r="C48" s="41"/>
      <c r="D48" s="5"/>
      <c r="E48" s="5"/>
      <c r="F48" s="5"/>
      <c r="G48" s="5"/>
      <c r="H48" s="5"/>
      <c r="I48" s="5"/>
      <c r="J48" s="5"/>
      <c r="K48" s="5"/>
      <c r="L48" s="5"/>
      <c r="M48" s="5"/>
      <c r="N48" s="5"/>
      <c r="O48" s="5"/>
      <c r="P48" s="5"/>
      <c r="Q48" s="5"/>
      <c r="R48" s="5"/>
      <c r="S48" s="5"/>
      <c r="T48">
        <f t="shared" si="0"/>
        <v>0</v>
      </c>
    </row>
    <row r="49" spans="3:20">
      <c r="C49" s="43"/>
      <c r="D49" s="5"/>
      <c r="E49" s="5"/>
      <c r="F49" s="5"/>
      <c r="G49" s="5"/>
      <c r="H49" s="5"/>
      <c r="I49" s="5"/>
      <c r="J49" s="5"/>
      <c r="K49" s="5"/>
      <c r="L49" s="5"/>
      <c r="M49" s="5"/>
      <c r="N49" s="5"/>
      <c r="O49" s="5"/>
      <c r="P49" s="5"/>
      <c r="Q49" s="5"/>
      <c r="R49" s="5"/>
      <c r="S49" s="5"/>
      <c r="T49">
        <f t="shared" si="0"/>
        <v>0</v>
      </c>
    </row>
    <row r="50" spans="3:20">
      <c r="C50" s="43"/>
      <c r="D50" s="5"/>
      <c r="E50" s="5"/>
      <c r="F50" s="5"/>
      <c r="G50" s="5"/>
      <c r="H50" s="5"/>
      <c r="I50" s="5"/>
      <c r="J50" s="5"/>
      <c r="K50" s="5"/>
      <c r="L50" s="5"/>
      <c r="M50" s="5"/>
      <c r="N50" s="5"/>
      <c r="O50" s="5"/>
      <c r="P50" s="5"/>
      <c r="Q50" s="5"/>
      <c r="R50" s="5"/>
      <c r="S50" s="5"/>
      <c r="T50">
        <f t="shared" si="0"/>
        <v>0</v>
      </c>
    </row>
    <row r="51" spans="3:20">
      <c r="C51" s="43"/>
      <c r="D51" s="5"/>
      <c r="E51" s="5"/>
      <c r="F51" s="5"/>
      <c r="G51" s="5"/>
      <c r="H51" s="5"/>
      <c r="I51" s="5"/>
      <c r="J51" s="5"/>
      <c r="K51" s="5"/>
      <c r="L51" s="5"/>
      <c r="M51" s="5"/>
      <c r="N51" s="5"/>
      <c r="O51" s="5"/>
      <c r="P51" s="5"/>
      <c r="Q51" s="5"/>
      <c r="R51" s="5"/>
      <c r="S51" s="5"/>
      <c r="T51">
        <f t="shared" si="0"/>
        <v>0</v>
      </c>
    </row>
    <row r="52" spans="3:20">
      <c r="C52" s="43"/>
      <c r="D52" s="5"/>
      <c r="E52" s="5"/>
      <c r="F52" s="5"/>
      <c r="G52" s="5"/>
      <c r="H52" s="5"/>
      <c r="I52" s="5"/>
      <c r="J52" s="5"/>
      <c r="K52" s="5"/>
      <c r="L52" s="5"/>
      <c r="M52" s="5"/>
      <c r="N52" s="5"/>
      <c r="O52" s="5"/>
      <c r="P52" s="5"/>
      <c r="Q52" s="5"/>
      <c r="R52" s="5"/>
      <c r="S52" s="5"/>
      <c r="T52">
        <f t="shared" si="0"/>
        <v>0</v>
      </c>
    </row>
    <row r="53" spans="3:20">
      <c r="C53" s="43"/>
      <c r="D53" s="5"/>
      <c r="E53" s="5"/>
      <c r="F53" s="5"/>
      <c r="G53" s="5"/>
      <c r="H53" s="5"/>
      <c r="I53" s="5"/>
      <c r="J53" s="5"/>
      <c r="K53" s="5"/>
      <c r="L53" s="5"/>
      <c r="M53" s="5"/>
      <c r="N53" s="5"/>
      <c r="O53" s="5"/>
      <c r="P53" s="5"/>
      <c r="Q53" s="5"/>
      <c r="R53" s="5"/>
      <c r="S53" s="5"/>
      <c r="T53">
        <f t="shared" si="0"/>
        <v>0</v>
      </c>
    </row>
    <row r="54" spans="3:20">
      <c r="C54" s="43"/>
      <c r="D54" s="5"/>
      <c r="E54" s="5"/>
      <c r="F54" s="5"/>
      <c r="G54" s="5"/>
      <c r="H54" s="5"/>
      <c r="I54" s="5"/>
      <c r="J54" s="5"/>
      <c r="K54" s="5"/>
      <c r="L54" s="5"/>
      <c r="M54" s="5"/>
      <c r="N54" s="5"/>
      <c r="O54" s="5"/>
      <c r="P54" s="5"/>
      <c r="Q54" s="5"/>
      <c r="R54" s="5"/>
      <c r="S54" s="5"/>
      <c r="T54">
        <f t="shared" si="0"/>
        <v>0</v>
      </c>
    </row>
    <row r="55" spans="3:20">
      <c r="C55" s="43"/>
      <c r="D55" s="5"/>
      <c r="E55" s="5"/>
      <c r="F55" s="5"/>
      <c r="G55" s="5"/>
      <c r="H55" s="5"/>
      <c r="I55" s="5"/>
      <c r="J55" s="5"/>
      <c r="K55" s="5"/>
      <c r="L55" s="5"/>
      <c r="M55" s="5"/>
      <c r="N55" s="5"/>
      <c r="O55" s="5"/>
      <c r="P55" s="5"/>
      <c r="Q55" s="5"/>
      <c r="R55" s="5"/>
      <c r="S55" s="5"/>
      <c r="T55">
        <f t="shared" si="0"/>
        <v>0</v>
      </c>
    </row>
    <row r="56" spans="3:20">
      <c r="C56" s="43"/>
      <c r="D56" s="5"/>
      <c r="E56" s="5"/>
      <c r="F56" s="5"/>
      <c r="G56" s="5"/>
      <c r="H56" s="5"/>
      <c r="I56" s="5"/>
      <c r="J56" s="5"/>
      <c r="K56" s="5"/>
      <c r="L56" s="5"/>
      <c r="M56" s="5"/>
      <c r="N56" s="5"/>
      <c r="O56" s="5"/>
      <c r="P56" s="5"/>
      <c r="Q56" s="5"/>
      <c r="R56" s="5"/>
      <c r="S56" s="5"/>
      <c r="T56">
        <f t="shared" si="0"/>
        <v>0</v>
      </c>
    </row>
    <row r="57" spans="3:20">
      <c r="C57" s="43"/>
      <c r="D57" s="5"/>
      <c r="E57" s="5"/>
      <c r="F57" s="5"/>
      <c r="G57" s="5"/>
      <c r="H57" s="5"/>
      <c r="I57" s="5"/>
      <c r="J57" s="5"/>
      <c r="K57" s="5"/>
      <c r="L57" s="5"/>
      <c r="M57" s="5"/>
      <c r="N57" s="5"/>
      <c r="O57" s="5"/>
      <c r="P57" s="5"/>
      <c r="Q57" s="5"/>
      <c r="R57" s="5"/>
      <c r="S57" s="5"/>
      <c r="T57">
        <f t="shared" si="0"/>
        <v>0</v>
      </c>
    </row>
    <row r="58" spans="3:20">
      <c r="C58" s="43"/>
      <c r="D58" s="5"/>
      <c r="E58" s="5"/>
      <c r="F58" s="5"/>
      <c r="G58" s="5"/>
      <c r="H58" s="5"/>
      <c r="I58" s="5"/>
      <c r="J58" s="5"/>
      <c r="K58" s="5"/>
      <c r="L58" s="5"/>
      <c r="M58" s="5"/>
      <c r="N58" s="5"/>
      <c r="O58" s="5"/>
      <c r="P58" s="5"/>
      <c r="Q58" s="5"/>
      <c r="R58" s="5"/>
      <c r="S58" s="5"/>
      <c r="T58">
        <f t="shared" si="0"/>
        <v>0</v>
      </c>
    </row>
    <row r="59" spans="3:20">
      <c r="C59" s="43"/>
      <c r="D59" s="5"/>
      <c r="E59" s="5"/>
      <c r="F59" s="5"/>
      <c r="G59" s="5"/>
      <c r="H59" s="5"/>
      <c r="I59" s="5"/>
      <c r="J59" s="5"/>
      <c r="K59" s="5"/>
      <c r="L59" s="5"/>
      <c r="M59" s="5"/>
      <c r="N59" s="5"/>
      <c r="O59" s="5"/>
      <c r="P59" s="5"/>
      <c r="Q59" s="5"/>
      <c r="R59" s="5"/>
      <c r="S59" s="5"/>
      <c r="T59">
        <f t="shared" si="0"/>
        <v>0</v>
      </c>
    </row>
    <row r="60" spans="3:20">
      <c r="C60" s="43"/>
      <c r="D60" s="5"/>
      <c r="E60" s="5"/>
      <c r="F60" s="5"/>
      <c r="G60" s="5"/>
      <c r="H60" s="5"/>
      <c r="I60" s="5"/>
      <c r="J60" s="5"/>
      <c r="K60" s="5"/>
      <c r="L60" s="5"/>
      <c r="M60" s="5"/>
      <c r="N60" s="5"/>
      <c r="O60" s="5"/>
      <c r="P60" s="5"/>
      <c r="Q60" s="5"/>
      <c r="R60" s="5"/>
      <c r="S60" s="5"/>
      <c r="T60">
        <f t="shared" si="0"/>
        <v>0</v>
      </c>
    </row>
    <row r="61" spans="3:20">
      <c r="C61" s="43"/>
      <c r="D61" s="5"/>
      <c r="E61" s="5"/>
      <c r="F61" s="5"/>
      <c r="G61" s="5"/>
      <c r="H61" s="5"/>
      <c r="I61" s="5"/>
      <c r="J61" s="5"/>
      <c r="K61" s="5"/>
      <c r="L61" s="5"/>
      <c r="M61" s="5"/>
      <c r="N61" s="5"/>
      <c r="O61" s="5"/>
      <c r="P61" s="5"/>
      <c r="Q61" s="5"/>
      <c r="R61" s="5"/>
      <c r="S61" s="5"/>
      <c r="T61">
        <f t="shared" si="0"/>
        <v>0</v>
      </c>
    </row>
    <row r="62" spans="3:20">
      <c r="C62" s="43"/>
      <c r="D62" s="5"/>
      <c r="E62" s="5"/>
      <c r="F62" s="5"/>
      <c r="G62" s="5"/>
      <c r="H62" s="5"/>
      <c r="I62" s="5"/>
      <c r="J62" s="5"/>
      <c r="K62" s="5"/>
      <c r="L62" s="5"/>
      <c r="M62" s="5"/>
      <c r="N62" s="5"/>
      <c r="O62" s="5"/>
      <c r="P62" s="5"/>
      <c r="Q62" s="5"/>
      <c r="R62" s="5"/>
      <c r="S62" s="5"/>
      <c r="T62">
        <f t="shared" si="0"/>
        <v>0</v>
      </c>
    </row>
    <row r="63" spans="3:20">
      <c r="C63" s="43"/>
      <c r="D63" s="5"/>
      <c r="E63" s="5"/>
      <c r="F63" s="5"/>
      <c r="G63" s="5"/>
      <c r="H63" s="5"/>
      <c r="I63" s="5"/>
      <c r="J63" s="5"/>
      <c r="K63" s="5"/>
      <c r="L63" s="5"/>
      <c r="M63" s="5"/>
      <c r="N63" s="5"/>
      <c r="O63" s="5"/>
      <c r="P63" s="5"/>
      <c r="Q63" s="5"/>
      <c r="R63" s="5"/>
      <c r="S63" s="5"/>
      <c r="T63">
        <f t="shared" si="0"/>
        <v>0</v>
      </c>
    </row>
    <row r="64" spans="3:20">
      <c r="C64" s="43"/>
      <c r="D64" s="5"/>
      <c r="E64" s="5"/>
      <c r="F64" s="5"/>
      <c r="G64" s="5"/>
      <c r="H64" s="5"/>
      <c r="I64" s="5"/>
      <c r="J64" s="5"/>
      <c r="K64" s="5"/>
      <c r="L64" s="5"/>
      <c r="M64" s="5"/>
      <c r="N64" s="5"/>
      <c r="O64" s="5"/>
      <c r="P64" s="5"/>
      <c r="Q64" s="5"/>
      <c r="R64" s="5"/>
      <c r="S64" s="5"/>
      <c r="T64">
        <f t="shared" si="0"/>
        <v>0</v>
      </c>
    </row>
    <row r="65" spans="3:20">
      <c r="C65" s="43"/>
      <c r="D65" s="5"/>
      <c r="E65" s="5"/>
      <c r="F65" s="5"/>
      <c r="G65" s="5"/>
      <c r="H65" s="5"/>
      <c r="I65" s="5"/>
      <c r="J65" s="5"/>
      <c r="K65" s="5"/>
      <c r="L65" s="5"/>
      <c r="M65" s="5"/>
      <c r="N65" s="5"/>
      <c r="O65" s="5"/>
      <c r="P65" s="5"/>
      <c r="Q65" s="5"/>
      <c r="R65" s="5"/>
      <c r="S65" s="5"/>
      <c r="T65">
        <f t="shared" si="0"/>
        <v>0</v>
      </c>
    </row>
    <row r="66" spans="3:20">
      <c r="C66" s="43"/>
      <c r="D66" s="5"/>
      <c r="E66" s="5"/>
      <c r="F66" s="5"/>
      <c r="G66" s="5"/>
      <c r="H66" s="5"/>
      <c r="I66" s="5"/>
      <c r="J66" s="5"/>
      <c r="K66" s="5"/>
      <c r="L66" s="5"/>
      <c r="M66" s="5"/>
      <c r="N66" s="5"/>
      <c r="O66" s="5"/>
      <c r="P66" s="5"/>
      <c r="Q66" s="5"/>
      <c r="R66" s="5"/>
      <c r="S66" s="5"/>
      <c r="T66">
        <f t="shared" si="0"/>
        <v>0</v>
      </c>
    </row>
    <row r="67" spans="3:20">
      <c r="C67" t="s">
        <v>9</v>
      </c>
      <c r="D67">
        <f>SUM(D7:D66)</f>
        <v>0</v>
      </c>
      <c r="E67">
        <f t="shared" ref="E67:S67" si="1">SUM(E7:E66)</f>
        <v>0</v>
      </c>
      <c r="F67">
        <f t="shared" si="1"/>
        <v>0</v>
      </c>
      <c r="G67">
        <f t="shared" si="1"/>
        <v>0</v>
      </c>
      <c r="H67">
        <f t="shared" si="1"/>
        <v>0</v>
      </c>
      <c r="I67">
        <f t="shared" si="1"/>
        <v>0</v>
      </c>
      <c r="J67">
        <f t="shared" si="1"/>
        <v>0</v>
      </c>
      <c r="K67">
        <f t="shared" si="1"/>
        <v>0</v>
      </c>
      <c r="L67">
        <f t="shared" si="1"/>
        <v>0</v>
      </c>
      <c r="M67">
        <f t="shared" si="1"/>
        <v>0</v>
      </c>
      <c r="N67">
        <f t="shared" si="1"/>
        <v>0</v>
      </c>
      <c r="O67">
        <f t="shared" si="1"/>
        <v>0</v>
      </c>
      <c r="P67">
        <f t="shared" si="1"/>
        <v>0</v>
      </c>
      <c r="Q67">
        <f t="shared" si="1"/>
        <v>0</v>
      </c>
      <c r="R67">
        <f t="shared" si="1"/>
        <v>0</v>
      </c>
      <c r="S67">
        <f t="shared" si="1"/>
        <v>0</v>
      </c>
      <c r="T67">
        <f>SUM(T7:T66)</f>
        <v>0</v>
      </c>
    </row>
  </sheetData>
  <mergeCells count="1">
    <mergeCell ref="A1:G1"/>
  </mergeCells>
  <phoneticPr fontId="3"/>
  <pageMargins left="0.7" right="0.7" top="0.75" bottom="0.75" header="0.3" footer="0.3"/>
  <pageSetup paperSize="9" orientation="portrait" verticalDpi="0"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969713-EF01-495D-958D-A4E9A56DF0F2}">
  <sheetPr>
    <tabColor rgb="FF00B0F0"/>
  </sheetPr>
  <dimension ref="A1"/>
  <sheetViews>
    <sheetView workbookViewId="0"/>
  </sheetViews>
  <sheetFormatPr defaultRowHeight="18.75"/>
  <sheetData/>
  <phoneticPr fontId="3"/>
  <pageMargins left="0.7" right="0.7" top="0.75" bottom="0.75" header="0.3" footer="0.3"/>
  <pageSetup paperSize="9" orientation="portrait"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4</vt:i4>
      </vt:variant>
    </vt:vector>
  </HeadingPairs>
  <TitlesOfParts>
    <vt:vector size="14" baseType="lpstr">
      <vt:lpstr>使い方</vt:lpstr>
      <vt:lpstr>(1)報告書</vt:lpstr>
      <vt:lpstr>リスト</vt:lpstr>
      <vt:lpstr>(2)施設情報</vt:lpstr>
      <vt:lpstr>(3)調査表 </vt:lpstr>
      <vt:lpstr>流行曲線グラフ</vt:lpstr>
      <vt:lpstr>集計</vt:lpstr>
      <vt:lpstr>補足用(ご自由にお使いください)</vt:lpstr>
      <vt:lpstr>補足用のグラフ(ご自由にお使いください)</vt:lpstr>
      <vt:lpstr>Sheet2</vt:lpstr>
      <vt:lpstr>'(1)報告書'!Criteria</vt:lpstr>
      <vt:lpstr>'(1)報告書'!Print_Area</vt:lpstr>
      <vt:lpstr>'(2)施設情報'!Print_Area</vt:lpstr>
      <vt:lpstr>'(3)調査表 '!Print_Titles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町田市保健所保健予防課感染症対策係</dc:creator>
  <cp:lastModifiedBy>hoken030_03@city.machida.tokyo.jp</cp:lastModifiedBy>
  <cp:lastPrinted>2024-02-29T05:18:02Z</cp:lastPrinted>
  <dcterms:created xsi:type="dcterms:W3CDTF">2015-06-05T18:19:34Z</dcterms:created>
  <dcterms:modified xsi:type="dcterms:W3CDTF">2024-02-29T06:20:10Z</dcterms:modified>
</cp:coreProperties>
</file>