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I:\OA\保健予防課\012_感染症対策\004_感染症関係\03　【S】施設発生対応\20250000 〇〇医療機関【疾患名】\"/>
    </mc:Choice>
  </mc:AlternateContent>
  <xr:revisionPtr revIDLastSave="0" documentId="13_ncr:1_{AF3E8B20-ECA2-4E9F-BF7C-D4932AB55B3A}" xr6:coauthVersionLast="47" xr6:coauthVersionMax="47" xr10:uidLastSave="{00000000-0000-0000-0000-000000000000}"/>
  <bookViews>
    <workbookView xWindow="-120" yWindow="-120" windowWidth="20730" windowHeight="11040" xr2:uid="{2FA931C0-60EA-4092-9337-CD23A3B76269}"/>
  </bookViews>
  <sheets>
    <sheet name="はじめに" sheetId="13" r:id="rId1"/>
    <sheet name="リスト" sheetId="12" state="hidden" r:id="rId2"/>
    <sheet name="(1)施設情報" sheetId="3" r:id="rId3"/>
    <sheet name="(2)調査表" sheetId="8" r:id="rId4"/>
    <sheet name="流行曲線グラフ" sheetId="10" r:id="rId5"/>
    <sheet name="集計" sheetId="9" r:id="rId6"/>
    <sheet name="補足用(ご自由にお使いください)" sheetId="1" r:id="rId7"/>
    <sheet name="補足用のグラフ(ご自由にお使いください)" sheetId="2" r:id="rId8"/>
    <sheet name="保健所記入用" sheetId="11" r:id="rId9"/>
  </sheets>
  <definedNames>
    <definedName name="_xlnm._FilterDatabase" localSheetId="1" hidden="1">リスト!$D$3:$D$8</definedName>
    <definedName name="_xlnm._FilterDatabase" localSheetId="8" hidden="1">保健所記入用!#REF!</definedName>
    <definedName name="【記入】">保健所記入用!#REF!</definedName>
    <definedName name="_xlnm.Criteria" localSheetId="1">リスト!$C$43:$J$43</definedName>
    <definedName name="_xlnm.Print_Area" localSheetId="2">'(1)施設情報'!$A$1:$H$27</definedName>
    <definedName name="_xlnm.Print_Area" localSheetId="8">保健所記入用!$A$1:$Q$29</definedName>
    <definedName name="_xlnm.Print_Titles" localSheetId="3">'(2)調査表'!$1:$18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8" l="1"/>
  <c r="H6" i="8"/>
  <c r="P26" i="3"/>
  <c r="H26" i="3"/>
  <c r="O25" i="3"/>
  <c r="G25" i="3"/>
  <c r="F25" i="3"/>
  <c r="P25" i="3" l="1"/>
  <c r="N25" i="3"/>
  <c r="M6" i="8" l="1"/>
  <c r="J6" i="8"/>
  <c r="P12" i="11"/>
  <c r="P13" i="11"/>
  <c r="T6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D67" i="1"/>
  <c r="S6" i="1"/>
  <c r="R6" i="1"/>
  <c r="Q6" i="1"/>
  <c r="P6" i="1"/>
  <c r="O6" i="1"/>
  <c r="N6" i="1"/>
  <c r="M6" i="1"/>
  <c r="L6" i="1"/>
  <c r="R1" i="9"/>
  <c r="Q1" i="9"/>
  <c r="P1" i="9"/>
  <c r="O1" i="9"/>
  <c r="N1" i="9"/>
  <c r="M1" i="9"/>
  <c r="L1" i="9"/>
  <c r="E1" i="9"/>
  <c r="F1" i="9"/>
  <c r="B2" i="9" l="1"/>
  <c r="K1" i="9"/>
  <c r="J1" i="9"/>
  <c r="I1" i="9"/>
  <c r="H1" i="9"/>
  <c r="G1" i="9"/>
  <c r="D1" i="9"/>
  <c r="C1" i="9"/>
  <c r="F2" i="9" l="1"/>
  <c r="E2" i="9"/>
  <c r="L2" i="9"/>
  <c r="M2" i="9"/>
  <c r="N2" i="9"/>
  <c r="O2" i="9"/>
  <c r="P2" i="9"/>
  <c r="Q2" i="9"/>
  <c r="R2" i="9"/>
  <c r="C2" i="9"/>
  <c r="D2" i="9"/>
  <c r="G2" i="9"/>
  <c r="H2" i="9"/>
  <c r="I2" i="9"/>
  <c r="J2" i="9"/>
  <c r="K2" i="9"/>
  <c r="B3" i="9"/>
  <c r="H25" i="3"/>
  <c r="H6" i="1"/>
  <c r="K6" i="1"/>
  <c r="J6" i="1"/>
  <c r="I6" i="1"/>
  <c r="G6" i="1"/>
  <c r="F6" i="1"/>
  <c r="E6" i="1"/>
  <c r="D6" i="1"/>
  <c r="B4" i="9"/>
  <c r="B7" i="9"/>
  <c r="B6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5" i="9"/>
  <c r="B8" i="9"/>
  <c r="F8" i="9" l="1"/>
  <c r="E8" i="9"/>
  <c r="L8" i="9"/>
  <c r="M8" i="9"/>
  <c r="N8" i="9"/>
  <c r="O8" i="9"/>
  <c r="P8" i="9"/>
  <c r="Q8" i="9"/>
  <c r="R8" i="9"/>
  <c r="C8" i="9"/>
  <c r="D8" i="9"/>
  <c r="G8" i="9"/>
  <c r="H8" i="9"/>
  <c r="I8" i="9"/>
  <c r="J8" i="9"/>
  <c r="K8" i="9"/>
  <c r="F5" i="9"/>
  <c r="E5" i="9"/>
  <c r="L5" i="9"/>
  <c r="M5" i="9"/>
  <c r="N5" i="9"/>
  <c r="O5" i="9"/>
  <c r="P5" i="9"/>
  <c r="Q5" i="9"/>
  <c r="R5" i="9"/>
  <c r="C5" i="9"/>
  <c r="D5" i="9"/>
  <c r="G5" i="9"/>
  <c r="H5" i="9"/>
  <c r="I5" i="9"/>
  <c r="J5" i="9"/>
  <c r="K5" i="9"/>
  <c r="F9" i="9"/>
  <c r="E9" i="9"/>
  <c r="L9" i="9"/>
  <c r="M9" i="9"/>
  <c r="N9" i="9"/>
  <c r="O9" i="9"/>
  <c r="P9" i="9"/>
  <c r="Q9" i="9"/>
  <c r="R9" i="9"/>
  <c r="C9" i="9"/>
  <c r="D9" i="9"/>
  <c r="G9" i="9"/>
  <c r="H9" i="9"/>
  <c r="I9" i="9"/>
  <c r="J9" i="9"/>
  <c r="K9" i="9"/>
  <c r="F10" i="9"/>
  <c r="E10" i="9"/>
  <c r="L10" i="9"/>
  <c r="M10" i="9"/>
  <c r="N10" i="9"/>
  <c r="O10" i="9"/>
  <c r="P10" i="9"/>
  <c r="Q10" i="9"/>
  <c r="R10" i="9"/>
  <c r="C10" i="9"/>
  <c r="D10" i="9"/>
  <c r="G10" i="9"/>
  <c r="H10" i="9"/>
  <c r="I10" i="9"/>
  <c r="J10" i="9"/>
  <c r="K10" i="9"/>
  <c r="F11" i="9"/>
  <c r="E11" i="9"/>
  <c r="L11" i="9"/>
  <c r="M11" i="9"/>
  <c r="N11" i="9"/>
  <c r="O11" i="9"/>
  <c r="P11" i="9"/>
  <c r="Q11" i="9"/>
  <c r="R11" i="9"/>
  <c r="C11" i="9"/>
  <c r="D11" i="9"/>
  <c r="G11" i="9"/>
  <c r="H11" i="9"/>
  <c r="I11" i="9"/>
  <c r="J11" i="9"/>
  <c r="K11" i="9"/>
  <c r="F12" i="9"/>
  <c r="E12" i="9"/>
  <c r="L12" i="9"/>
  <c r="M12" i="9"/>
  <c r="N12" i="9"/>
  <c r="O12" i="9"/>
  <c r="P12" i="9"/>
  <c r="Q12" i="9"/>
  <c r="R12" i="9"/>
  <c r="C12" i="9"/>
  <c r="D12" i="9"/>
  <c r="G12" i="9"/>
  <c r="H12" i="9"/>
  <c r="I12" i="9"/>
  <c r="J12" i="9"/>
  <c r="K12" i="9"/>
  <c r="F13" i="9"/>
  <c r="E13" i="9"/>
  <c r="L13" i="9"/>
  <c r="M13" i="9"/>
  <c r="N13" i="9"/>
  <c r="O13" i="9"/>
  <c r="P13" i="9"/>
  <c r="Q13" i="9"/>
  <c r="R13" i="9"/>
  <c r="C13" i="9"/>
  <c r="D13" i="9"/>
  <c r="G13" i="9"/>
  <c r="H13" i="9"/>
  <c r="I13" i="9"/>
  <c r="J13" i="9"/>
  <c r="K13" i="9"/>
  <c r="F14" i="9"/>
  <c r="E14" i="9"/>
  <c r="L14" i="9"/>
  <c r="M14" i="9"/>
  <c r="N14" i="9"/>
  <c r="O14" i="9"/>
  <c r="P14" i="9"/>
  <c r="Q14" i="9"/>
  <c r="R14" i="9"/>
  <c r="C14" i="9"/>
  <c r="D14" i="9"/>
  <c r="G14" i="9"/>
  <c r="H14" i="9"/>
  <c r="I14" i="9"/>
  <c r="J14" i="9"/>
  <c r="K14" i="9"/>
  <c r="F15" i="9"/>
  <c r="E15" i="9"/>
  <c r="L15" i="9"/>
  <c r="M15" i="9"/>
  <c r="N15" i="9"/>
  <c r="O15" i="9"/>
  <c r="P15" i="9"/>
  <c r="Q15" i="9"/>
  <c r="R15" i="9"/>
  <c r="C15" i="9"/>
  <c r="D15" i="9"/>
  <c r="G15" i="9"/>
  <c r="H15" i="9"/>
  <c r="I15" i="9"/>
  <c r="J15" i="9"/>
  <c r="K15" i="9"/>
  <c r="F16" i="9"/>
  <c r="E16" i="9"/>
  <c r="L16" i="9"/>
  <c r="M16" i="9"/>
  <c r="N16" i="9"/>
  <c r="O16" i="9"/>
  <c r="P16" i="9"/>
  <c r="Q16" i="9"/>
  <c r="R16" i="9"/>
  <c r="C16" i="9"/>
  <c r="D16" i="9"/>
  <c r="G16" i="9"/>
  <c r="H16" i="9"/>
  <c r="I16" i="9"/>
  <c r="J16" i="9"/>
  <c r="K16" i="9"/>
  <c r="F17" i="9"/>
  <c r="E17" i="9"/>
  <c r="L17" i="9"/>
  <c r="M17" i="9"/>
  <c r="N17" i="9"/>
  <c r="O17" i="9"/>
  <c r="P17" i="9"/>
  <c r="Q17" i="9"/>
  <c r="R17" i="9"/>
  <c r="C17" i="9"/>
  <c r="D17" i="9"/>
  <c r="G17" i="9"/>
  <c r="H17" i="9"/>
  <c r="I17" i="9"/>
  <c r="J17" i="9"/>
  <c r="K17" i="9"/>
  <c r="F18" i="9"/>
  <c r="E18" i="9"/>
  <c r="L18" i="9"/>
  <c r="M18" i="9"/>
  <c r="N18" i="9"/>
  <c r="O18" i="9"/>
  <c r="P18" i="9"/>
  <c r="Q18" i="9"/>
  <c r="R18" i="9"/>
  <c r="C18" i="9"/>
  <c r="D18" i="9"/>
  <c r="G18" i="9"/>
  <c r="H18" i="9"/>
  <c r="I18" i="9"/>
  <c r="J18" i="9"/>
  <c r="K18" i="9"/>
  <c r="F19" i="9"/>
  <c r="E19" i="9"/>
  <c r="L19" i="9"/>
  <c r="M19" i="9"/>
  <c r="N19" i="9"/>
  <c r="O19" i="9"/>
  <c r="P19" i="9"/>
  <c r="Q19" i="9"/>
  <c r="R19" i="9"/>
  <c r="C19" i="9"/>
  <c r="D19" i="9"/>
  <c r="G19" i="9"/>
  <c r="H19" i="9"/>
  <c r="I19" i="9"/>
  <c r="J19" i="9"/>
  <c r="K19" i="9"/>
  <c r="F20" i="9"/>
  <c r="E20" i="9"/>
  <c r="L20" i="9"/>
  <c r="M20" i="9"/>
  <c r="N20" i="9"/>
  <c r="O20" i="9"/>
  <c r="P20" i="9"/>
  <c r="Q20" i="9"/>
  <c r="R20" i="9"/>
  <c r="C20" i="9"/>
  <c r="D20" i="9"/>
  <c r="G20" i="9"/>
  <c r="H20" i="9"/>
  <c r="I20" i="9"/>
  <c r="J20" i="9"/>
  <c r="K20" i="9"/>
  <c r="F21" i="9"/>
  <c r="E21" i="9"/>
  <c r="L21" i="9"/>
  <c r="M21" i="9"/>
  <c r="N21" i="9"/>
  <c r="O21" i="9"/>
  <c r="P21" i="9"/>
  <c r="Q21" i="9"/>
  <c r="R21" i="9"/>
  <c r="C21" i="9"/>
  <c r="D21" i="9"/>
  <c r="G21" i="9"/>
  <c r="H21" i="9"/>
  <c r="I21" i="9"/>
  <c r="J21" i="9"/>
  <c r="K21" i="9"/>
  <c r="F22" i="9"/>
  <c r="E22" i="9"/>
  <c r="L22" i="9"/>
  <c r="M22" i="9"/>
  <c r="N22" i="9"/>
  <c r="O22" i="9"/>
  <c r="P22" i="9"/>
  <c r="Q22" i="9"/>
  <c r="R22" i="9"/>
  <c r="C22" i="9"/>
  <c r="D22" i="9"/>
  <c r="G22" i="9"/>
  <c r="H22" i="9"/>
  <c r="I22" i="9"/>
  <c r="J22" i="9"/>
  <c r="K22" i="9"/>
  <c r="F23" i="9"/>
  <c r="E23" i="9"/>
  <c r="L23" i="9"/>
  <c r="M23" i="9"/>
  <c r="N23" i="9"/>
  <c r="O23" i="9"/>
  <c r="P23" i="9"/>
  <c r="Q23" i="9"/>
  <c r="R23" i="9"/>
  <c r="C23" i="9"/>
  <c r="D23" i="9"/>
  <c r="G23" i="9"/>
  <c r="H23" i="9"/>
  <c r="I23" i="9"/>
  <c r="J23" i="9"/>
  <c r="K23" i="9"/>
  <c r="F6" i="9"/>
  <c r="E6" i="9"/>
  <c r="L6" i="9"/>
  <c r="M6" i="9"/>
  <c r="N6" i="9"/>
  <c r="O6" i="9"/>
  <c r="P6" i="9"/>
  <c r="Q6" i="9"/>
  <c r="R6" i="9"/>
  <c r="C6" i="9"/>
  <c r="D6" i="9"/>
  <c r="G6" i="9"/>
  <c r="H6" i="9"/>
  <c r="I6" i="9"/>
  <c r="J6" i="9"/>
  <c r="K6" i="9"/>
  <c r="F7" i="9"/>
  <c r="E7" i="9"/>
  <c r="L7" i="9"/>
  <c r="M7" i="9"/>
  <c r="N7" i="9"/>
  <c r="O7" i="9"/>
  <c r="P7" i="9"/>
  <c r="Q7" i="9"/>
  <c r="R7" i="9"/>
  <c r="C7" i="9"/>
  <c r="D7" i="9"/>
  <c r="G7" i="9"/>
  <c r="H7" i="9"/>
  <c r="I7" i="9"/>
  <c r="J7" i="9"/>
  <c r="K7" i="9"/>
  <c r="F4" i="9"/>
  <c r="E4" i="9"/>
  <c r="L4" i="9"/>
  <c r="M4" i="9"/>
  <c r="N4" i="9"/>
  <c r="O4" i="9"/>
  <c r="P4" i="9"/>
  <c r="Q4" i="9"/>
  <c r="R4" i="9"/>
  <c r="C4" i="9"/>
  <c r="D4" i="9"/>
  <c r="G4" i="9"/>
  <c r="H4" i="9"/>
  <c r="I4" i="9"/>
  <c r="J4" i="9"/>
  <c r="K4" i="9"/>
  <c r="F3" i="9"/>
  <c r="E3" i="9"/>
  <c r="L3" i="9"/>
  <c r="M3" i="9"/>
  <c r="N3" i="9"/>
  <c r="O3" i="9"/>
  <c r="P3" i="9"/>
  <c r="Q3" i="9"/>
  <c r="R3" i="9"/>
  <c r="C3" i="9"/>
  <c r="D3" i="9"/>
  <c r="G3" i="9"/>
  <c r="H3" i="9"/>
  <c r="I3" i="9"/>
  <c r="J3" i="9"/>
  <c r="K3" i="9"/>
  <c r="S2" i="9"/>
  <c r="B27" i="9"/>
  <c r="B28" i="9"/>
  <c r="B29" i="9"/>
  <c r="B24" i="9"/>
  <c r="B25" i="9"/>
  <c r="B26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F44" i="9" l="1"/>
  <c r="E44" i="9"/>
  <c r="L44" i="9"/>
  <c r="M44" i="9"/>
  <c r="N44" i="9"/>
  <c r="O44" i="9"/>
  <c r="P44" i="9"/>
  <c r="Q44" i="9"/>
  <c r="R44" i="9"/>
  <c r="C44" i="9"/>
  <c r="D44" i="9"/>
  <c r="G44" i="9"/>
  <c r="H44" i="9"/>
  <c r="I44" i="9"/>
  <c r="J44" i="9"/>
  <c r="K44" i="9"/>
  <c r="F43" i="9"/>
  <c r="E43" i="9"/>
  <c r="L43" i="9"/>
  <c r="M43" i="9"/>
  <c r="N43" i="9"/>
  <c r="O43" i="9"/>
  <c r="P43" i="9"/>
  <c r="Q43" i="9"/>
  <c r="R43" i="9"/>
  <c r="C43" i="9"/>
  <c r="D43" i="9"/>
  <c r="G43" i="9"/>
  <c r="H43" i="9"/>
  <c r="I43" i="9"/>
  <c r="J43" i="9"/>
  <c r="K43" i="9"/>
  <c r="F42" i="9"/>
  <c r="E42" i="9"/>
  <c r="L42" i="9"/>
  <c r="M42" i="9"/>
  <c r="N42" i="9"/>
  <c r="O42" i="9"/>
  <c r="P42" i="9"/>
  <c r="Q42" i="9"/>
  <c r="R42" i="9"/>
  <c r="C42" i="9"/>
  <c r="D42" i="9"/>
  <c r="G42" i="9"/>
  <c r="H42" i="9"/>
  <c r="I42" i="9"/>
  <c r="J42" i="9"/>
  <c r="K42" i="9"/>
  <c r="F41" i="9"/>
  <c r="E41" i="9"/>
  <c r="L41" i="9"/>
  <c r="M41" i="9"/>
  <c r="N41" i="9"/>
  <c r="O41" i="9"/>
  <c r="P41" i="9"/>
  <c r="Q41" i="9"/>
  <c r="R41" i="9"/>
  <c r="C41" i="9"/>
  <c r="D41" i="9"/>
  <c r="G41" i="9"/>
  <c r="H41" i="9"/>
  <c r="I41" i="9"/>
  <c r="J41" i="9"/>
  <c r="K41" i="9"/>
  <c r="F40" i="9"/>
  <c r="E40" i="9"/>
  <c r="L40" i="9"/>
  <c r="M40" i="9"/>
  <c r="N40" i="9"/>
  <c r="O40" i="9"/>
  <c r="P40" i="9"/>
  <c r="Q40" i="9"/>
  <c r="R40" i="9"/>
  <c r="C40" i="9"/>
  <c r="D40" i="9"/>
  <c r="G40" i="9"/>
  <c r="H40" i="9"/>
  <c r="I40" i="9"/>
  <c r="J40" i="9"/>
  <c r="K40" i="9"/>
  <c r="F39" i="9"/>
  <c r="E39" i="9"/>
  <c r="L39" i="9"/>
  <c r="M39" i="9"/>
  <c r="N39" i="9"/>
  <c r="O39" i="9"/>
  <c r="P39" i="9"/>
  <c r="Q39" i="9"/>
  <c r="R39" i="9"/>
  <c r="C39" i="9"/>
  <c r="D39" i="9"/>
  <c r="G39" i="9"/>
  <c r="H39" i="9"/>
  <c r="I39" i="9"/>
  <c r="J39" i="9"/>
  <c r="K39" i="9"/>
  <c r="F38" i="9"/>
  <c r="E38" i="9"/>
  <c r="L38" i="9"/>
  <c r="M38" i="9"/>
  <c r="N38" i="9"/>
  <c r="O38" i="9"/>
  <c r="P38" i="9"/>
  <c r="Q38" i="9"/>
  <c r="R38" i="9"/>
  <c r="C38" i="9"/>
  <c r="D38" i="9"/>
  <c r="G38" i="9"/>
  <c r="H38" i="9"/>
  <c r="I38" i="9"/>
  <c r="J38" i="9"/>
  <c r="K38" i="9"/>
  <c r="F37" i="9"/>
  <c r="E37" i="9"/>
  <c r="L37" i="9"/>
  <c r="M37" i="9"/>
  <c r="N37" i="9"/>
  <c r="O37" i="9"/>
  <c r="P37" i="9"/>
  <c r="Q37" i="9"/>
  <c r="R37" i="9"/>
  <c r="C37" i="9"/>
  <c r="D37" i="9"/>
  <c r="G37" i="9"/>
  <c r="H37" i="9"/>
  <c r="I37" i="9"/>
  <c r="J37" i="9"/>
  <c r="K37" i="9"/>
  <c r="F36" i="9"/>
  <c r="E36" i="9"/>
  <c r="L36" i="9"/>
  <c r="M36" i="9"/>
  <c r="N36" i="9"/>
  <c r="O36" i="9"/>
  <c r="P36" i="9"/>
  <c r="Q36" i="9"/>
  <c r="R36" i="9"/>
  <c r="C36" i="9"/>
  <c r="D36" i="9"/>
  <c r="G36" i="9"/>
  <c r="H36" i="9"/>
  <c r="I36" i="9"/>
  <c r="J36" i="9"/>
  <c r="K36" i="9"/>
  <c r="F35" i="9"/>
  <c r="E35" i="9"/>
  <c r="L35" i="9"/>
  <c r="M35" i="9"/>
  <c r="N35" i="9"/>
  <c r="O35" i="9"/>
  <c r="P35" i="9"/>
  <c r="Q35" i="9"/>
  <c r="R35" i="9"/>
  <c r="C35" i="9"/>
  <c r="D35" i="9"/>
  <c r="G35" i="9"/>
  <c r="H35" i="9"/>
  <c r="I35" i="9"/>
  <c r="J35" i="9"/>
  <c r="K35" i="9"/>
  <c r="F34" i="9"/>
  <c r="E34" i="9"/>
  <c r="L34" i="9"/>
  <c r="M34" i="9"/>
  <c r="N34" i="9"/>
  <c r="O34" i="9"/>
  <c r="P34" i="9"/>
  <c r="Q34" i="9"/>
  <c r="R34" i="9"/>
  <c r="C34" i="9"/>
  <c r="D34" i="9"/>
  <c r="G34" i="9"/>
  <c r="H34" i="9"/>
  <c r="I34" i="9"/>
  <c r="J34" i="9"/>
  <c r="K34" i="9"/>
  <c r="F33" i="9"/>
  <c r="E33" i="9"/>
  <c r="L33" i="9"/>
  <c r="M33" i="9"/>
  <c r="N33" i="9"/>
  <c r="O33" i="9"/>
  <c r="P33" i="9"/>
  <c r="Q33" i="9"/>
  <c r="R33" i="9"/>
  <c r="C33" i="9"/>
  <c r="D33" i="9"/>
  <c r="G33" i="9"/>
  <c r="H33" i="9"/>
  <c r="I33" i="9"/>
  <c r="J33" i="9"/>
  <c r="K33" i="9"/>
  <c r="F32" i="9"/>
  <c r="E32" i="9"/>
  <c r="L32" i="9"/>
  <c r="M32" i="9"/>
  <c r="N32" i="9"/>
  <c r="O32" i="9"/>
  <c r="P32" i="9"/>
  <c r="Q32" i="9"/>
  <c r="R32" i="9"/>
  <c r="C32" i="9"/>
  <c r="D32" i="9"/>
  <c r="G32" i="9"/>
  <c r="H32" i="9"/>
  <c r="I32" i="9"/>
  <c r="J32" i="9"/>
  <c r="K32" i="9"/>
  <c r="F31" i="9"/>
  <c r="E31" i="9"/>
  <c r="L31" i="9"/>
  <c r="M31" i="9"/>
  <c r="N31" i="9"/>
  <c r="O31" i="9"/>
  <c r="P31" i="9"/>
  <c r="Q31" i="9"/>
  <c r="R31" i="9"/>
  <c r="C31" i="9"/>
  <c r="D31" i="9"/>
  <c r="G31" i="9"/>
  <c r="H31" i="9"/>
  <c r="I31" i="9"/>
  <c r="J31" i="9"/>
  <c r="K31" i="9"/>
  <c r="F30" i="9"/>
  <c r="E30" i="9"/>
  <c r="L30" i="9"/>
  <c r="M30" i="9"/>
  <c r="N30" i="9"/>
  <c r="O30" i="9"/>
  <c r="P30" i="9"/>
  <c r="Q30" i="9"/>
  <c r="R30" i="9"/>
  <c r="C30" i="9"/>
  <c r="D30" i="9"/>
  <c r="G30" i="9"/>
  <c r="H30" i="9"/>
  <c r="I30" i="9"/>
  <c r="J30" i="9"/>
  <c r="K30" i="9"/>
  <c r="F26" i="9"/>
  <c r="E26" i="9"/>
  <c r="L26" i="9"/>
  <c r="M26" i="9"/>
  <c r="N26" i="9"/>
  <c r="O26" i="9"/>
  <c r="P26" i="9"/>
  <c r="Q26" i="9"/>
  <c r="R26" i="9"/>
  <c r="C26" i="9"/>
  <c r="D26" i="9"/>
  <c r="G26" i="9"/>
  <c r="H26" i="9"/>
  <c r="I26" i="9"/>
  <c r="J26" i="9"/>
  <c r="K26" i="9"/>
  <c r="F25" i="9"/>
  <c r="E25" i="9"/>
  <c r="L25" i="9"/>
  <c r="M25" i="9"/>
  <c r="N25" i="9"/>
  <c r="O25" i="9"/>
  <c r="P25" i="9"/>
  <c r="Q25" i="9"/>
  <c r="R25" i="9"/>
  <c r="C25" i="9"/>
  <c r="D25" i="9"/>
  <c r="G25" i="9"/>
  <c r="H25" i="9"/>
  <c r="I25" i="9"/>
  <c r="J25" i="9"/>
  <c r="K25" i="9"/>
  <c r="F24" i="9"/>
  <c r="E24" i="9"/>
  <c r="L24" i="9"/>
  <c r="M24" i="9"/>
  <c r="N24" i="9"/>
  <c r="O24" i="9"/>
  <c r="P24" i="9"/>
  <c r="Q24" i="9"/>
  <c r="R24" i="9"/>
  <c r="C24" i="9"/>
  <c r="D24" i="9"/>
  <c r="G24" i="9"/>
  <c r="H24" i="9"/>
  <c r="I24" i="9"/>
  <c r="J24" i="9"/>
  <c r="K24" i="9"/>
  <c r="F29" i="9"/>
  <c r="E29" i="9"/>
  <c r="L29" i="9"/>
  <c r="M29" i="9"/>
  <c r="N29" i="9"/>
  <c r="O29" i="9"/>
  <c r="P29" i="9"/>
  <c r="Q29" i="9"/>
  <c r="R29" i="9"/>
  <c r="C29" i="9"/>
  <c r="D29" i="9"/>
  <c r="G29" i="9"/>
  <c r="H29" i="9"/>
  <c r="I29" i="9"/>
  <c r="J29" i="9"/>
  <c r="K29" i="9"/>
  <c r="F28" i="9"/>
  <c r="E28" i="9"/>
  <c r="L28" i="9"/>
  <c r="M28" i="9"/>
  <c r="N28" i="9"/>
  <c r="O28" i="9"/>
  <c r="P28" i="9"/>
  <c r="Q28" i="9"/>
  <c r="R28" i="9"/>
  <c r="C28" i="9"/>
  <c r="D28" i="9"/>
  <c r="G28" i="9"/>
  <c r="H28" i="9"/>
  <c r="I28" i="9"/>
  <c r="J28" i="9"/>
  <c r="K28" i="9"/>
  <c r="F27" i="9"/>
  <c r="E27" i="9"/>
  <c r="L27" i="9"/>
  <c r="M27" i="9"/>
  <c r="N27" i="9"/>
  <c r="O27" i="9"/>
  <c r="P27" i="9"/>
  <c r="Q27" i="9"/>
  <c r="R27" i="9"/>
  <c r="C27" i="9"/>
  <c r="D27" i="9"/>
  <c r="G27" i="9"/>
  <c r="H27" i="9"/>
  <c r="I27" i="9"/>
  <c r="J27" i="9"/>
  <c r="K27" i="9"/>
  <c r="S4" i="9"/>
  <c r="S7" i="9"/>
  <c r="S6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S5" i="9"/>
  <c r="S3" i="9"/>
  <c r="S8" i="9"/>
  <c r="B60" i="9"/>
  <c r="B61" i="9"/>
  <c r="B57" i="9"/>
  <c r="B58" i="9"/>
  <c r="B59" i="9"/>
  <c r="B54" i="9"/>
  <c r="B55" i="9"/>
  <c r="B56" i="9"/>
  <c r="B51" i="9"/>
  <c r="B52" i="9"/>
  <c r="B53" i="9"/>
  <c r="B45" i="9"/>
  <c r="B46" i="9"/>
  <c r="B47" i="9"/>
  <c r="B48" i="9"/>
  <c r="B49" i="9"/>
  <c r="B50" i="9"/>
  <c r="F50" i="9" l="1"/>
  <c r="E50" i="9"/>
  <c r="L50" i="9"/>
  <c r="M50" i="9"/>
  <c r="N50" i="9"/>
  <c r="O50" i="9"/>
  <c r="P50" i="9"/>
  <c r="Q50" i="9"/>
  <c r="R50" i="9"/>
  <c r="C50" i="9"/>
  <c r="D50" i="9"/>
  <c r="G50" i="9"/>
  <c r="H50" i="9"/>
  <c r="I50" i="9"/>
  <c r="J50" i="9"/>
  <c r="K50" i="9"/>
  <c r="F49" i="9"/>
  <c r="E49" i="9"/>
  <c r="L49" i="9"/>
  <c r="M49" i="9"/>
  <c r="N49" i="9"/>
  <c r="O49" i="9"/>
  <c r="P49" i="9"/>
  <c r="Q49" i="9"/>
  <c r="R49" i="9"/>
  <c r="C49" i="9"/>
  <c r="D49" i="9"/>
  <c r="G49" i="9"/>
  <c r="H49" i="9"/>
  <c r="I49" i="9"/>
  <c r="J49" i="9"/>
  <c r="K49" i="9"/>
  <c r="F48" i="9"/>
  <c r="E48" i="9"/>
  <c r="L48" i="9"/>
  <c r="M48" i="9"/>
  <c r="N48" i="9"/>
  <c r="O48" i="9"/>
  <c r="P48" i="9"/>
  <c r="Q48" i="9"/>
  <c r="R48" i="9"/>
  <c r="C48" i="9"/>
  <c r="D48" i="9"/>
  <c r="G48" i="9"/>
  <c r="H48" i="9"/>
  <c r="I48" i="9"/>
  <c r="J48" i="9"/>
  <c r="K48" i="9"/>
  <c r="F47" i="9"/>
  <c r="E47" i="9"/>
  <c r="L47" i="9"/>
  <c r="M47" i="9"/>
  <c r="N47" i="9"/>
  <c r="O47" i="9"/>
  <c r="P47" i="9"/>
  <c r="Q47" i="9"/>
  <c r="R47" i="9"/>
  <c r="C47" i="9"/>
  <c r="D47" i="9"/>
  <c r="G47" i="9"/>
  <c r="H47" i="9"/>
  <c r="I47" i="9"/>
  <c r="J47" i="9"/>
  <c r="K47" i="9"/>
  <c r="F46" i="9"/>
  <c r="E46" i="9"/>
  <c r="L46" i="9"/>
  <c r="M46" i="9"/>
  <c r="N46" i="9"/>
  <c r="O46" i="9"/>
  <c r="P46" i="9"/>
  <c r="Q46" i="9"/>
  <c r="R46" i="9"/>
  <c r="C46" i="9"/>
  <c r="D46" i="9"/>
  <c r="G46" i="9"/>
  <c r="H46" i="9"/>
  <c r="I46" i="9"/>
  <c r="J46" i="9"/>
  <c r="K46" i="9"/>
  <c r="F45" i="9"/>
  <c r="E45" i="9"/>
  <c r="L45" i="9"/>
  <c r="M45" i="9"/>
  <c r="N45" i="9"/>
  <c r="O45" i="9"/>
  <c r="P45" i="9"/>
  <c r="Q45" i="9"/>
  <c r="R45" i="9"/>
  <c r="C45" i="9"/>
  <c r="D45" i="9"/>
  <c r="G45" i="9"/>
  <c r="H45" i="9"/>
  <c r="I45" i="9"/>
  <c r="J45" i="9"/>
  <c r="K45" i="9"/>
  <c r="F53" i="9"/>
  <c r="E53" i="9"/>
  <c r="L53" i="9"/>
  <c r="M53" i="9"/>
  <c r="N53" i="9"/>
  <c r="O53" i="9"/>
  <c r="P53" i="9"/>
  <c r="Q53" i="9"/>
  <c r="R53" i="9"/>
  <c r="C53" i="9"/>
  <c r="D53" i="9"/>
  <c r="G53" i="9"/>
  <c r="H53" i="9"/>
  <c r="I53" i="9"/>
  <c r="J53" i="9"/>
  <c r="K53" i="9"/>
  <c r="F52" i="9"/>
  <c r="E52" i="9"/>
  <c r="L52" i="9"/>
  <c r="M52" i="9"/>
  <c r="N52" i="9"/>
  <c r="O52" i="9"/>
  <c r="P52" i="9"/>
  <c r="Q52" i="9"/>
  <c r="R52" i="9"/>
  <c r="C52" i="9"/>
  <c r="D52" i="9"/>
  <c r="G52" i="9"/>
  <c r="H52" i="9"/>
  <c r="I52" i="9"/>
  <c r="J52" i="9"/>
  <c r="K52" i="9"/>
  <c r="F51" i="9"/>
  <c r="E51" i="9"/>
  <c r="L51" i="9"/>
  <c r="M51" i="9"/>
  <c r="N51" i="9"/>
  <c r="O51" i="9"/>
  <c r="P51" i="9"/>
  <c r="Q51" i="9"/>
  <c r="R51" i="9"/>
  <c r="C51" i="9"/>
  <c r="D51" i="9"/>
  <c r="G51" i="9"/>
  <c r="H51" i="9"/>
  <c r="I51" i="9"/>
  <c r="J51" i="9"/>
  <c r="K51" i="9"/>
  <c r="F56" i="9"/>
  <c r="E56" i="9"/>
  <c r="L56" i="9"/>
  <c r="M56" i="9"/>
  <c r="N56" i="9"/>
  <c r="O56" i="9"/>
  <c r="P56" i="9"/>
  <c r="Q56" i="9"/>
  <c r="R56" i="9"/>
  <c r="C56" i="9"/>
  <c r="D56" i="9"/>
  <c r="G56" i="9"/>
  <c r="H56" i="9"/>
  <c r="I56" i="9"/>
  <c r="J56" i="9"/>
  <c r="K56" i="9"/>
  <c r="F55" i="9"/>
  <c r="E55" i="9"/>
  <c r="L55" i="9"/>
  <c r="M55" i="9"/>
  <c r="N55" i="9"/>
  <c r="O55" i="9"/>
  <c r="P55" i="9"/>
  <c r="Q55" i="9"/>
  <c r="R55" i="9"/>
  <c r="C55" i="9"/>
  <c r="D55" i="9"/>
  <c r="G55" i="9"/>
  <c r="H55" i="9"/>
  <c r="I55" i="9"/>
  <c r="J55" i="9"/>
  <c r="K55" i="9"/>
  <c r="F54" i="9"/>
  <c r="E54" i="9"/>
  <c r="L54" i="9"/>
  <c r="M54" i="9"/>
  <c r="N54" i="9"/>
  <c r="O54" i="9"/>
  <c r="P54" i="9"/>
  <c r="Q54" i="9"/>
  <c r="R54" i="9"/>
  <c r="C54" i="9"/>
  <c r="D54" i="9"/>
  <c r="G54" i="9"/>
  <c r="H54" i="9"/>
  <c r="I54" i="9"/>
  <c r="J54" i="9"/>
  <c r="K54" i="9"/>
  <c r="F59" i="9"/>
  <c r="E59" i="9"/>
  <c r="L59" i="9"/>
  <c r="M59" i="9"/>
  <c r="N59" i="9"/>
  <c r="O59" i="9"/>
  <c r="P59" i="9"/>
  <c r="Q59" i="9"/>
  <c r="R59" i="9"/>
  <c r="C59" i="9"/>
  <c r="D59" i="9"/>
  <c r="G59" i="9"/>
  <c r="H59" i="9"/>
  <c r="I59" i="9"/>
  <c r="J59" i="9"/>
  <c r="K59" i="9"/>
  <c r="F58" i="9"/>
  <c r="E58" i="9"/>
  <c r="L58" i="9"/>
  <c r="M58" i="9"/>
  <c r="N58" i="9"/>
  <c r="O58" i="9"/>
  <c r="P58" i="9"/>
  <c r="Q58" i="9"/>
  <c r="R58" i="9"/>
  <c r="C58" i="9"/>
  <c r="D58" i="9"/>
  <c r="G58" i="9"/>
  <c r="H58" i="9"/>
  <c r="I58" i="9"/>
  <c r="J58" i="9"/>
  <c r="K58" i="9"/>
  <c r="F57" i="9"/>
  <c r="E57" i="9"/>
  <c r="L57" i="9"/>
  <c r="M57" i="9"/>
  <c r="N57" i="9"/>
  <c r="O57" i="9"/>
  <c r="P57" i="9"/>
  <c r="Q57" i="9"/>
  <c r="R57" i="9"/>
  <c r="C57" i="9"/>
  <c r="D57" i="9"/>
  <c r="G57" i="9"/>
  <c r="H57" i="9"/>
  <c r="I57" i="9"/>
  <c r="J57" i="9"/>
  <c r="K57" i="9"/>
  <c r="F61" i="9"/>
  <c r="E61" i="9"/>
  <c r="L61" i="9"/>
  <c r="M61" i="9"/>
  <c r="N61" i="9"/>
  <c r="O61" i="9"/>
  <c r="P61" i="9"/>
  <c r="Q61" i="9"/>
  <c r="R61" i="9"/>
  <c r="C61" i="9"/>
  <c r="D61" i="9"/>
  <c r="G61" i="9"/>
  <c r="H61" i="9"/>
  <c r="I61" i="9"/>
  <c r="J61" i="9"/>
  <c r="K61" i="9"/>
  <c r="F60" i="9"/>
  <c r="E60" i="9"/>
  <c r="L60" i="9"/>
  <c r="M60" i="9"/>
  <c r="N60" i="9"/>
  <c r="O60" i="9"/>
  <c r="P60" i="9"/>
  <c r="Q60" i="9"/>
  <c r="R60" i="9"/>
  <c r="C60" i="9"/>
  <c r="D60" i="9"/>
  <c r="G60" i="9"/>
  <c r="H60" i="9"/>
  <c r="I60" i="9"/>
  <c r="J60" i="9"/>
  <c r="K60" i="9"/>
  <c r="S27" i="9"/>
  <c r="S28" i="9"/>
  <c r="S29" i="9"/>
  <c r="S24" i="9"/>
  <c r="S25" i="9"/>
  <c r="S26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9" i="9"/>
  <c r="S60" i="9" l="1"/>
  <c r="S61" i="9"/>
  <c r="S57" i="9"/>
  <c r="S58" i="9"/>
  <c r="S59" i="9"/>
  <c r="S54" i="9"/>
  <c r="S55" i="9"/>
  <c r="S56" i="9"/>
  <c r="S51" i="9"/>
  <c r="S52" i="9"/>
  <c r="S53" i="9"/>
  <c r="L62" i="9"/>
  <c r="K62" i="9"/>
  <c r="J62" i="9"/>
  <c r="I62" i="9"/>
  <c r="H62" i="9"/>
  <c r="G62" i="9"/>
  <c r="F62" i="9"/>
  <c r="E62" i="9"/>
  <c r="D62" i="9"/>
  <c r="S45" i="9"/>
  <c r="C62" i="9"/>
  <c r="S46" i="9"/>
  <c r="S47" i="9"/>
  <c r="S48" i="9"/>
  <c r="S49" i="9"/>
  <c r="S50" i="9"/>
  <c r="M62" i="9"/>
  <c r="N62" i="9"/>
  <c r="O62" i="9"/>
  <c r="P62" i="9"/>
  <c r="Q62" i="9"/>
  <c r="R62" i="9"/>
  <c r="S62" i="9" l="1"/>
</calcChain>
</file>

<file path=xl/sharedStrings.xml><?xml version="1.0" encoding="utf-8"?>
<sst xmlns="http://schemas.openxmlformats.org/spreadsheetml/2006/main" count="1065" uniqueCount="232">
  <si>
    <t>発症日</t>
    <rPh sb="0" eb="3">
      <t>ハッショウビ</t>
    </rPh>
    <phoneticPr fontId="2"/>
  </si>
  <si>
    <t>感染症　患者調査一覧表ラインリスト(記入例)</t>
    <rPh sb="0" eb="3">
      <t>カンセンショウ</t>
    </rPh>
    <rPh sb="4" eb="6">
      <t>カンジャ</t>
    </rPh>
    <rPh sb="6" eb="8">
      <t>チョウサ</t>
    </rPh>
    <rPh sb="8" eb="11">
      <t>イチランヒョウ</t>
    </rPh>
    <rPh sb="18" eb="20">
      <t>キニュウ</t>
    </rPh>
    <rPh sb="20" eb="21">
      <t>レイ</t>
    </rPh>
    <phoneticPr fontId="2"/>
  </si>
  <si>
    <t>疾患名</t>
    <rPh sb="0" eb="3">
      <t>シッカンメイ</t>
    </rPh>
    <phoneticPr fontId="2"/>
  </si>
  <si>
    <t>階</t>
    <rPh sb="0" eb="1">
      <t>カイ</t>
    </rPh>
    <phoneticPr fontId="5"/>
  </si>
  <si>
    <t>各合計</t>
    <rPh sb="0" eb="3">
      <t>カクゴウケイ</t>
    </rPh>
    <phoneticPr fontId="2"/>
  </si>
  <si>
    <t>総人数</t>
    <rPh sb="0" eb="3">
      <t>ソウニンズウ</t>
    </rPh>
    <phoneticPr fontId="2"/>
  </si>
  <si>
    <t>その他職員</t>
    <rPh sb="2" eb="3">
      <t>ホカ</t>
    </rPh>
    <rPh sb="3" eb="5">
      <t>ショクイン</t>
    </rPh>
    <phoneticPr fontId="2"/>
  </si>
  <si>
    <t>合計</t>
    <rPh sb="0" eb="2">
      <t>ゴウケイ</t>
    </rPh>
    <phoneticPr fontId="2"/>
  </si>
  <si>
    <t>施設名：</t>
    <rPh sb="0" eb="3">
      <t>シセツメイ</t>
    </rPh>
    <phoneticPr fontId="11"/>
  </si>
  <si>
    <t>担当者名（職種）：</t>
    <rPh sb="0" eb="4">
      <t>タントウシャメイ</t>
    </rPh>
    <rPh sb="5" eb="7">
      <t>ショクシュ</t>
    </rPh>
    <phoneticPr fontId="11"/>
  </si>
  <si>
    <t>電話番号：</t>
    <rPh sb="0" eb="4">
      <t>デンワバンゴウ</t>
    </rPh>
    <phoneticPr fontId="11"/>
  </si>
  <si>
    <t>　《記入方法》</t>
  </si>
  <si>
    <t>No.</t>
    <phoneticPr fontId="5"/>
  </si>
  <si>
    <t>イニシャル</t>
    <phoneticPr fontId="5"/>
  </si>
  <si>
    <t>発症日</t>
    <rPh sb="0" eb="2">
      <t>ハッショウ</t>
    </rPh>
    <rPh sb="2" eb="3">
      <t>ヒ</t>
    </rPh>
    <phoneticPr fontId="5"/>
  </si>
  <si>
    <t>発症時間</t>
    <rPh sb="0" eb="4">
      <t>ハッショウジカン</t>
    </rPh>
    <phoneticPr fontId="5"/>
  </si>
  <si>
    <t>　　　時　</t>
    <rPh sb="3" eb="4">
      <t>ジ</t>
    </rPh>
    <phoneticPr fontId="11"/>
  </si>
  <si>
    <t>有・無</t>
    <rPh sb="0" eb="1">
      <t>アリ</t>
    </rPh>
    <rPh sb="2" eb="3">
      <t>ナシ</t>
    </rPh>
    <phoneticPr fontId="11"/>
  </si>
  <si>
    <t>/</t>
    <phoneticPr fontId="5"/>
  </si>
  <si>
    <t>日数</t>
    <rPh sb="0" eb="2">
      <t>ニッスウ</t>
    </rPh>
    <phoneticPr fontId="2"/>
  </si>
  <si>
    <t>1日目</t>
    <rPh sb="1" eb="3">
      <t>ニチメ</t>
    </rPh>
    <phoneticPr fontId="2"/>
  </si>
  <si>
    <t>2日目</t>
    <rPh sb="1" eb="3">
      <t>ニチメ</t>
    </rPh>
    <phoneticPr fontId="2"/>
  </si>
  <si>
    <t>3日目</t>
    <rPh sb="1" eb="3">
      <t>ニチメ</t>
    </rPh>
    <phoneticPr fontId="2"/>
  </si>
  <si>
    <t>4日目</t>
    <rPh sb="1" eb="3">
      <t>ニチメ</t>
    </rPh>
    <phoneticPr fontId="2"/>
  </si>
  <si>
    <t>5日目</t>
    <rPh sb="1" eb="3">
      <t>ニチメ</t>
    </rPh>
    <phoneticPr fontId="2"/>
  </si>
  <si>
    <t>6日目</t>
    <rPh sb="1" eb="3">
      <t>ニチメ</t>
    </rPh>
    <phoneticPr fontId="2"/>
  </si>
  <si>
    <t>7日目</t>
    <rPh sb="1" eb="3">
      <t>ニチメ</t>
    </rPh>
    <phoneticPr fontId="2"/>
  </si>
  <si>
    <t>8日目</t>
    <rPh sb="1" eb="3">
      <t>ニチメ</t>
    </rPh>
    <phoneticPr fontId="2"/>
  </si>
  <si>
    <t>9日目</t>
    <rPh sb="1" eb="3">
      <t>ニチメ</t>
    </rPh>
    <phoneticPr fontId="2"/>
  </si>
  <si>
    <t>10日目</t>
    <rPh sb="2" eb="4">
      <t>ニチメ</t>
    </rPh>
    <phoneticPr fontId="2"/>
  </si>
  <si>
    <t>11日目</t>
    <rPh sb="2" eb="4">
      <t>ニチメ</t>
    </rPh>
    <phoneticPr fontId="2"/>
  </si>
  <si>
    <t>12日目</t>
    <rPh sb="2" eb="4">
      <t>ニチメ</t>
    </rPh>
    <phoneticPr fontId="2"/>
  </si>
  <si>
    <t>13日目</t>
    <rPh sb="2" eb="4">
      <t>ニチメ</t>
    </rPh>
    <phoneticPr fontId="2"/>
  </si>
  <si>
    <t>14日目</t>
    <rPh sb="2" eb="4">
      <t>ニチメ</t>
    </rPh>
    <phoneticPr fontId="2"/>
  </si>
  <si>
    <t>15日目</t>
    <rPh sb="2" eb="4">
      <t>ニチメ</t>
    </rPh>
    <phoneticPr fontId="2"/>
  </si>
  <si>
    <t>16日目</t>
    <rPh sb="2" eb="4">
      <t>ニチメ</t>
    </rPh>
    <phoneticPr fontId="2"/>
  </si>
  <si>
    <t>17日目</t>
    <rPh sb="2" eb="4">
      <t>ニチメ</t>
    </rPh>
    <phoneticPr fontId="2"/>
  </si>
  <si>
    <t>18日目</t>
    <rPh sb="2" eb="4">
      <t>ニチメ</t>
    </rPh>
    <phoneticPr fontId="2"/>
  </si>
  <si>
    <t>19日目</t>
    <rPh sb="2" eb="4">
      <t>ニチメ</t>
    </rPh>
    <phoneticPr fontId="2"/>
  </si>
  <si>
    <t>20日目</t>
    <rPh sb="2" eb="4">
      <t>ニチメ</t>
    </rPh>
    <phoneticPr fontId="2"/>
  </si>
  <si>
    <t>21日目</t>
    <rPh sb="2" eb="4">
      <t>ニチメ</t>
    </rPh>
    <phoneticPr fontId="2"/>
  </si>
  <si>
    <t>22日目</t>
    <rPh sb="2" eb="4">
      <t>ニチメ</t>
    </rPh>
    <phoneticPr fontId="2"/>
  </si>
  <si>
    <t>23日目</t>
    <rPh sb="2" eb="4">
      <t>ニチメ</t>
    </rPh>
    <phoneticPr fontId="2"/>
  </si>
  <si>
    <t>24日目</t>
    <rPh sb="2" eb="4">
      <t>ニチメ</t>
    </rPh>
    <phoneticPr fontId="2"/>
  </si>
  <si>
    <t>25日目</t>
    <rPh sb="2" eb="4">
      <t>ニチメ</t>
    </rPh>
    <phoneticPr fontId="2"/>
  </si>
  <si>
    <t>26日目</t>
    <rPh sb="2" eb="4">
      <t>ニチメ</t>
    </rPh>
    <phoneticPr fontId="2"/>
  </si>
  <si>
    <t>27日目</t>
    <rPh sb="2" eb="4">
      <t>ニチメ</t>
    </rPh>
    <phoneticPr fontId="2"/>
  </si>
  <si>
    <t>28日目</t>
    <rPh sb="2" eb="4">
      <t>ニチメ</t>
    </rPh>
    <phoneticPr fontId="2"/>
  </si>
  <si>
    <t>29日目</t>
    <rPh sb="2" eb="4">
      <t>ニチメ</t>
    </rPh>
    <phoneticPr fontId="2"/>
  </si>
  <si>
    <t>30日目</t>
    <rPh sb="2" eb="4">
      <t>ニチメ</t>
    </rPh>
    <phoneticPr fontId="2"/>
  </si>
  <si>
    <t>31日目</t>
    <rPh sb="2" eb="4">
      <t>ニチメ</t>
    </rPh>
    <phoneticPr fontId="2"/>
  </si>
  <si>
    <t>32日目</t>
    <rPh sb="2" eb="4">
      <t>ニチメ</t>
    </rPh>
    <phoneticPr fontId="2"/>
  </si>
  <si>
    <t>33日目</t>
    <rPh sb="2" eb="4">
      <t>ニチメ</t>
    </rPh>
    <phoneticPr fontId="2"/>
  </si>
  <si>
    <t>34日目</t>
    <rPh sb="2" eb="4">
      <t>ニチメ</t>
    </rPh>
    <phoneticPr fontId="2"/>
  </si>
  <si>
    <t>35日目</t>
    <rPh sb="2" eb="4">
      <t>ニチメ</t>
    </rPh>
    <phoneticPr fontId="2"/>
  </si>
  <si>
    <t>36日目</t>
    <rPh sb="2" eb="4">
      <t>ニチメ</t>
    </rPh>
    <phoneticPr fontId="2"/>
  </si>
  <si>
    <t>37日目</t>
    <rPh sb="2" eb="4">
      <t>ニチメ</t>
    </rPh>
    <phoneticPr fontId="2"/>
  </si>
  <si>
    <t>38日目</t>
    <rPh sb="2" eb="4">
      <t>ニチメ</t>
    </rPh>
    <phoneticPr fontId="2"/>
  </si>
  <si>
    <t>39日目</t>
    <rPh sb="2" eb="4">
      <t>ニチメ</t>
    </rPh>
    <phoneticPr fontId="2"/>
  </si>
  <si>
    <t>40日目</t>
    <rPh sb="2" eb="4">
      <t>ニチメ</t>
    </rPh>
    <phoneticPr fontId="2"/>
  </si>
  <si>
    <t>41日目</t>
    <rPh sb="2" eb="4">
      <t>ニチメ</t>
    </rPh>
    <phoneticPr fontId="2"/>
  </si>
  <si>
    <t>42日目</t>
    <rPh sb="2" eb="4">
      <t>ニチメ</t>
    </rPh>
    <phoneticPr fontId="2"/>
  </si>
  <si>
    <t>43日目</t>
    <rPh sb="2" eb="4">
      <t>ニチメ</t>
    </rPh>
    <phoneticPr fontId="2"/>
  </si>
  <si>
    <t>44日目</t>
    <rPh sb="2" eb="4">
      <t>ニチメ</t>
    </rPh>
    <phoneticPr fontId="2"/>
  </si>
  <si>
    <t>45日目</t>
    <rPh sb="2" eb="4">
      <t>ニチメ</t>
    </rPh>
    <phoneticPr fontId="2"/>
  </si>
  <si>
    <t>46日目</t>
    <rPh sb="2" eb="4">
      <t>ニチメ</t>
    </rPh>
    <phoneticPr fontId="2"/>
  </si>
  <si>
    <t>47日目</t>
    <rPh sb="2" eb="4">
      <t>ニチメ</t>
    </rPh>
    <phoneticPr fontId="2"/>
  </si>
  <si>
    <t>48日目</t>
    <rPh sb="2" eb="4">
      <t>ニチメ</t>
    </rPh>
    <phoneticPr fontId="2"/>
  </si>
  <si>
    <t>49日目</t>
    <rPh sb="2" eb="4">
      <t>ニチメ</t>
    </rPh>
    <phoneticPr fontId="2"/>
  </si>
  <si>
    <t>50日目</t>
    <rPh sb="2" eb="4">
      <t>ニチメ</t>
    </rPh>
    <phoneticPr fontId="2"/>
  </si>
  <si>
    <t>51日目</t>
    <rPh sb="2" eb="4">
      <t>ニチメ</t>
    </rPh>
    <phoneticPr fontId="2"/>
  </si>
  <si>
    <t>52日目</t>
    <rPh sb="2" eb="4">
      <t>ニチメ</t>
    </rPh>
    <phoneticPr fontId="2"/>
  </si>
  <si>
    <t>53日目</t>
    <rPh sb="2" eb="4">
      <t>ニチメ</t>
    </rPh>
    <phoneticPr fontId="2"/>
  </si>
  <si>
    <t>54日目</t>
    <rPh sb="2" eb="4">
      <t>ニチメ</t>
    </rPh>
    <phoneticPr fontId="2"/>
  </si>
  <si>
    <t>55日目</t>
    <rPh sb="2" eb="4">
      <t>ニチメ</t>
    </rPh>
    <phoneticPr fontId="2"/>
  </si>
  <si>
    <t>56日目</t>
    <rPh sb="2" eb="4">
      <t>ニチメ</t>
    </rPh>
    <phoneticPr fontId="2"/>
  </si>
  <si>
    <t>57日目</t>
    <rPh sb="2" eb="4">
      <t>ニチメ</t>
    </rPh>
    <phoneticPr fontId="2"/>
  </si>
  <si>
    <t>58日目</t>
    <rPh sb="2" eb="4">
      <t>ニチメ</t>
    </rPh>
    <phoneticPr fontId="2"/>
  </si>
  <si>
    <t>59日目</t>
    <rPh sb="2" eb="4">
      <t>ニチメ</t>
    </rPh>
    <phoneticPr fontId="2"/>
  </si>
  <si>
    <t>60日目</t>
    <rPh sb="2" eb="4">
      <t>ニチメ</t>
    </rPh>
    <phoneticPr fontId="2"/>
  </si>
  <si>
    <t>施 設 情 報</t>
    <rPh sb="0" eb="1">
      <t>シ</t>
    </rPh>
    <rPh sb="2" eb="3">
      <t>セツ</t>
    </rPh>
    <rPh sb="4" eb="5">
      <t>ジョウ</t>
    </rPh>
    <rPh sb="6" eb="7">
      <t>ホウ</t>
    </rPh>
    <phoneticPr fontId="2"/>
  </si>
  <si>
    <t>合計数</t>
    <rPh sb="0" eb="3">
      <t>ゴウケイスウ</t>
    </rPh>
    <phoneticPr fontId="2"/>
  </si>
  <si>
    <t>有・無</t>
  </si>
  <si>
    <t>地区担当</t>
    <rPh sb="0" eb="4">
      <t>チクタントウ</t>
    </rPh>
    <phoneticPr fontId="2"/>
  </si>
  <si>
    <t>保健予防
課長</t>
    <rPh sb="0" eb="4">
      <t>ホケンヨボウ</t>
    </rPh>
    <rPh sb="5" eb="7">
      <t>カチョウ</t>
    </rPh>
    <phoneticPr fontId="2"/>
  </si>
  <si>
    <t>保健所受付者</t>
    <rPh sb="0" eb="3">
      <t>ホケンジョ</t>
    </rPh>
    <rPh sb="3" eb="6">
      <t>ウケツケシャ</t>
    </rPh>
    <phoneticPr fontId="2"/>
  </si>
  <si>
    <t>担当者</t>
    <rPh sb="0" eb="3">
      <t>タントウシャ</t>
    </rPh>
    <phoneticPr fontId="2"/>
  </si>
  <si>
    <t>役職</t>
    <rPh sb="0" eb="2">
      <t>ヤクショク</t>
    </rPh>
    <phoneticPr fontId="2"/>
  </si>
  <si>
    <t>電 話</t>
  </si>
  <si>
    <t>町田市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</si>
  <si>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</si>
  <si>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</si>
  <si>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</si>
  <si>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職員</t>
    <rPh sb="0" eb="2">
      <t>ショクイン</t>
    </rPh>
    <phoneticPr fontId="2"/>
  </si>
  <si>
    <t>在籍者数
（母数）</t>
    <phoneticPr fontId="2"/>
  </si>
  <si>
    <t>重症度</t>
    <phoneticPr fontId="2"/>
  </si>
  <si>
    <t>死亡（</t>
    <rPh sb="0" eb="2">
      <t>シボウ</t>
    </rPh>
    <phoneticPr fontId="2"/>
  </si>
  <si>
    <t>症状の
特徴</t>
    <phoneticPr fontId="2"/>
  </si>
  <si>
    <t>）</t>
    <phoneticPr fontId="2"/>
  </si>
  <si>
    <t>アルコール・次亜塩素酸ナトリウム希釈液・その他</t>
    <rPh sb="6" eb="11">
      <t>ジアエンソサン</t>
    </rPh>
    <rPh sb="16" eb="19">
      <t>キシャクエキ</t>
    </rPh>
    <rPh sb="22" eb="23">
      <t>タ</t>
    </rPh>
    <phoneticPr fontId="2"/>
  </si>
  <si>
    <t>シート</t>
    <phoneticPr fontId="2"/>
  </si>
  <si>
    <t>受理票</t>
    <rPh sb="0" eb="3">
      <t>ジュリヒョウ</t>
    </rPh>
    <phoneticPr fontId="2"/>
  </si>
  <si>
    <t>受理票</t>
    <rPh sb="0" eb="2">
      <t>ジュリ</t>
    </rPh>
    <rPh sb="2" eb="3">
      <t>ヒョウ</t>
    </rPh>
    <phoneticPr fontId="2"/>
  </si>
  <si>
    <t>内容</t>
    <rPh sb="0" eb="2">
      <t>ナイヨウ</t>
    </rPh>
    <phoneticPr fontId="2"/>
  </si>
  <si>
    <t>行事有無</t>
    <rPh sb="0" eb="2">
      <t>ギョウジ</t>
    </rPh>
    <rPh sb="2" eb="4">
      <t>ウム</t>
    </rPh>
    <phoneticPr fontId="2"/>
  </si>
  <si>
    <t>⑦⑧⑨</t>
    <phoneticPr fontId="2"/>
  </si>
  <si>
    <t>選択項目</t>
    <rPh sb="0" eb="2">
      <t>センタク</t>
    </rPh>
    <rPh sb="2" eb="4">
      <t>コウモク</t>
    </rPh>
    <phoneticPr fontId="2"/>
  </si>
  <si>
    <t>有</t>
    <rPh sb="0" eb="1">
      <t>アリ</t>
    </rPh>
    <phoneticPr fontId="2"/>
  </si>
  <si>
    <t>している</t>
    <phoneticPr fontId="2"/>
  </si>
  <si>
    <t>アルコール</t>
    <phoneticPr fontId="2"/>
  </si>
  <si>
    <t>無</t>
    <rPh sb="0" eb="1">
      <t>ナシ</t>
    </rPh>
    <phoneticPr fontId="2"/>
  </si>
  <si>
    <t>していない</t>
    <phoneticPr fontId="2"/>
  </si>
  <si>
    <t>次亜塩素酸ナトリウム希釈液</t>
    <rPh sb="0" eb="5">
      <t>ジアエンソサン</t>
    </rPh>
    <rPh sb="10" eb="13">
      <t>キシャクエキ</t>
    </rPh>
    <phoneticPr fontId="2"/>
  </si>
  <si>
    <t>これからする</t>
    <phoneticPr fontId="2"/>
  </si>
  <si>
    <t>その他</t>
    <rPh sb="2" eb="3">
      <t>タ</t>
    </rPh>
    <phoneticPr fontId="2"/>
  </si>
  <si>
    <t>アルコールまたは次亜塩素酸ナトリウム希釈液</t>
    <rPh sb="8" eb="13">
      <t>ジアエンソサン</t>
    </rPh>
    <rPh sb="18" eb="21">
      <t>キシャクエキ</t>
    </rPh>
    <phoneticPr fontId="2"/>
  </si>
  <si>
    <t>アルコールまたはその他</t>
    <rPh sb="10" eb="11">
      <t>タ</t>
    </rPh>
    <phoneticPr fontId="2"/>
  </si>
  <si>
    <t>次亜塩素酸ナトリウム希釈液またはその他</t>
    <rPh sb="0" eb="5">
      <t>ジアエンソサン</t>
    </rPh>
    <rPh sb="10" eb="13">
      <t>キシャクエキ</t>
    </rPh>
    <rPh sb="18" eb="19">
      <t>タ</t>
    </rPh>
    <phoneticPr fontId="2"/>
  </si>
  <si>
    <t>右の例にならってご記入ください</t>
    <rPh sb="0" eb="1">
      <t>ミギ</t>
    </rPh>
    <rPh sb="2" eb="3">
      <t>レイ</t>
    </rPh>
    <rPh sb="9" eb="11">
      <t>キニュウ</t>
    </rPh>
    <phoneticPr fontId="2"/>
  </si>
  <si>
    <t>記入者名(職種)</t>
    <rPh sb="0" eb="3">
      <t>キニュウシャ</t>
    </rPh>
    <rPh sb="3" eb="4">
      <t>メイ</t>
    </rPh>
    <rPh sb="5" eb="7">
      <t>ショクシュ</t>
    </rPh>
    <phoneticPr fontId="2"/>
  </si>
  <si>
    <t>電話番号</t>
    <rPh sb="0" eb="2">
      <t>デンワ</t>
    </rPh>
    <rPh sb="2" eb="4">
      <t>バンゴウ</t>
    </rPh>
    <phoneticPr fontId="2"/>
  </si>
  <si>
    <t>軟便・水様便・粘液</t>
    <rPh sb="0" eb="2">
      <t>ナンベン</t>
    </rPh>
    <rPh sb="3" eb="6">
      <t>スイヨウベン</t>
    </rPh>
    <rPh sb="7" eb="9">
      <t>ネンエキ</t>
    </rPh>
    <phoneticPr fontId="2"/>
  </si>
  <si>
    <t>軟便</t>
    <rPh sb="0" eb="2">
      <t>ナンベン</t>
    </rPh>
    <phoneticPr fontId="2"/>
  </si>
  <si>
    <t>水様便</t>
    <rPh sb="0" eb="3">
      <t>スイヨウベン</t>
    </rPh>
    <phoneticPr fontId="2"/>
  </si>
  <si>
    <t>粘液</t>
    <rPh sb="0" eb="2">
      <t>ネンエキ</t>
    </rPh>
    <phoneticPr fontId="2"/>
  </si>
  <si>
    <t>軟便・水様便</t>
    <rPh sb="0" eb="2">
      <t>ナンベン</t>
    </rPh>
    <rPh sb="3" eb="6">
      <t>スイヨウベン</t>
    </rPh>
    <phoneticPr fontId="2"/>
  </si>
  <si>
    <t>軟便・粘液</t>
    <rPh sb="0" eb="2">
      <t>ナンベン</t>
    </rPh>
    <rPh sb="3" eb="5">
      <t>ネンエキ</t>
    </rPh>
    <phoneticPr fontId="2"/>
  </si>
  <si>
    <t>水様便・粘液</t>
    <rPh sb="0" eb="3">
      <t>スイヨウベン</t>
    </rPh>
    <rPh sb="4" eb="6">
      <t>ネンエキ</t>
    </rPh>
    <phoneticPr fontId="2"/>
  </si>
  <si>
    <t>咳</t>
    <rPh sb="0" eb="1">
      <t>セキ</t>
    </rPh>
    <phoneticPr fontId="2"/>
  </si>
  <si>
    <t>痰</t>
    <rPh sb="0" eb="1">
      <t>タン</t>
    </rPh>
    <phoneticPr fontId="2"/>
  </si>
  <si>
    <t>喘鳴</t>
    <rPh sb="0" eb="2">
      <t>ゼイメイ</t>
    </rPh>
    <phoneticPr fontId="2"/>
  </si>
  <si>
    <t>咳・痰</t>
    <rPh sb="0" eb="1">
      <t>セキ</t>
    </rPh>
    <rPh sb="2" eb="3">
      <t>タン</t>
    </rPh>
    <phoneticPr fontId="2"/>
  </si>
  <si>
    <t>咳・喘鳴</t>
    <rPh sb="0" eb="1">
      <t>セキ</t>
    </rPh>
    <rPh sb="2" eb="4">
      <t>ゼイメイ</t>
    </rPh>
    <phoneticPr fontId="2"/>
  </si>
  <si>
    <t>痰・喘鳴</t>
    <rPh sb="0" eb="1">
      <t>タン</t>
    </rPh>
    <rPh sb="2" eb="4">
      <t>ゼイメイ</t>
    </rPh>
    <phoneticPr fontId="2"/>
  </si>
  <si>
    <t>咳・痰・鼻汁・喘鳴</t>
    <rPh sb="0" eb="1">
      <t>セキ</t>
    </rPh>
    <rPh sb="2" eb="3">
      <t>タン</t>
    </rPh>
    <rPh sb="4" eb="6">
      <t>ビジュウ</t>
    </rPh>
    <rPh sb="7" eb="9">
      <t>ゼイメイ</t>
    </rPh>
    <phoneticPr fontId="2"/>
  </si>
  <si>
    <t>鼻汁</t>
    <rPh sb="0" eb="2">
      <t>ビジュウ</t>
    </rPh>
    <phoneticPr fontId="2"/>
  </si>
  <si>
    <t>咳・鼻汁</t>
    <rPh sb="0" eb="1">
      <t>セキ</t>
    </rPh>
    <rPh sb="2" eb="4">
      <t>ビジュウ</t>
    </rPh>
    <phoneticPr fontId="2"/>
  </si>
  <si>
    <t>痰・鼻汁</t>
    <rPh sb="0" eb="1">
      <t>タン</t>
    </rPh>
    <rPh sb="2" eb="4">
      <t>ビジュウ</t>
    </rPh>
    <phoneticPr fontId="2"/>
  </si>
  <si>
    <t>鼻汁・喘鳴</t>
    <rPh sb="0" eb="2">
      <t>ビジュウ</t>
    </rPh>
    <rPh sb="3" eb="5">
      <t>ゼイメイ</t>
    </rPh>
    <phoneticPr fontId="2"/>
  </si>
  <si>
    <t>残食</t>
    <rPh sb="0" eb="2">
      <t>ザンショク</t>
    </rPh>
    <phoneticPr fontId="2"/>
  </si>
  <si>
    <t>有・　　無</t>
    <rPh sb="0" eb="1">
      <t>アリ</t>
    </rPh>
    <rPh sb="4" eb="5">
      <t>ナシ</t>
    </rPh>
    <phoneticPr fontId="2"/>
  </si>
  <si>
    <t>その他（　　</t>
    <rPh sb="2" eb="3">
      <t>タ</t>
    </rPh>
    <phoneticPr fontId="2"/>
  </si>
  <si>
    <t>担当係長
医師</t>
    <rPh sb="0" eb="2">
      <t>タントウ</t>
    </rPh>
    <rPh sb="2" eb="4">
      <t>カカリチョウ</t>
    </rPh>
    <rPh sb="5" eb="7">
      <t>イシ</t>
    </rPh>
    <phoneticPr fontId="2"/>
  </si>
  <si>
    <t>担当
課長</t>
    <rPh sb="0" eb="2">
      <t>タントウ</t>
    </rPh>
    <rPh sb="3" eb="5">
      <t>カチョウ</t>
    </rPh>
    <phoneticPr fontId="2"/>
  </si>
  <si>
    <t>係長
保健師</t>
    <rPh sb="0" eb="2">
      <t>カカリチョウ</t>
    </rPh>
    <rPh sb="3" eb="6">
      <t>ホケンシ</t>
    </rPh>
    <phoneticPr fontId="2"/>
  </si>
  <si>
    <t>病棟名</t>
    <rPh sb="0" eb="2">
      <t>ビョウトウ</t>
    </rPh>
    <rPh sb="2" eb="3">
      <t>メイ</t>
    </rPh>
    <phoneticPr fontId="2"/>
  </si>
  <si>
    <t>保健所探知日</t>
    <rPh sb="0" eb="3">
      <t>ホケンジョ</t>
    </rPh>
    <rPh sb="3" eb="6">
      <t>タンチビ</t>
    </rPh>
    <phoneticPr fontId="2"/>
  </si>
  <si>
    <t>共通喫食
状況</t>
    <phoneticPr fontId="2"/>
  </si>
  <si>
    <t>　</t>
    <phoneticPr fontId="2"/>
  </si>
  <si>
    <t>（</t>
    <phoneticPr fontId="2"/>
  </si>
  <si>
    <t>記入例：</t>
    <rPh sb="0" eb="3">
      <t>キニュウレイ</t>
    </rPh>
    <phoneticPr fontId="2"/>
  </si>
  <si>
    <t>病室番号</t>
    <rPh sb="0" eb="2">
      <t>ビョウシツ</t>
    </rPh>
    <rPh sb="2" eb="4">
      <t>バンゴウ</t>
    </rPh>
    <phoneticPr fontId="5"/>
  </si>
  <si>
    <t>その他職員</t>
    <rPh sb="2" eb="3">
      <t>タ</t>
    </rPh>
    <rPh sb="3" eb="5">
      <t>ショクイン</t>
    </rPh>
    <phoneticPr fontId="2"/>
  </si>
  <si>
    <t>病室</t>
    <rPh sb="0" eb="2">
      <t>ビョウシツ</t>
    </rPh>
    <phoneticPr fontId="11"/>
  </si>
  <si>
    <t>階数</t>
    <rPh sb="0" eb="2">
      <t>カイスウ</t>
    </rPh>
    <phoneticPr fontId="11"/>
  </si>
  <si>
    <t>A1101</t>
    <phoneticPr fontId="2"/>
  </si>
  <si>
    <t>A1102</t>
  </si>
  <si>
    <t>A1103</t>
  </si>
  <si>
    <t>主科</t>
    <rPh sb="0" eb="1">
      <t>シュ</t>
    </rPh>
    <rPh sb="1" eb="2">
      <t>カ</t>
    </rPh>
    <phoneticPr fontId="5"/>
  </si>
  <si>
    <t>主科</t>
    <rPh sb="0" eb="2">
      <t>シュカ</t>
    </rPh>
    <phoneticPr fontId="5"/>
  </si>
  <si>
    <t>整形外科</t>
    <rPh sb="0" eb="4">
      <t>セイケイゲカ</t>
    </rPh>
    <phoneticPr fontId="2"/>
  </si>
  <si>
    <t>A2101</t>
    <phoneticPr fontId="2"/>
  </si>
  <si>
    <t>A1104</t>
    <phoneticPr fontId="2"/>
  </si>
  <si>
    <t>A2102</t>
    <phoneticPr fontId="2"/>
  </si>
  <si>
    <t>住所</t>
    <phoneticPr fontId="2"/>
  </si>
  <si>
    <t>メール</t>
    <phoneticPr fontId="2"/>
  </si>
  <si>
    <t>病室内・病室外</t>
  </si>
  <si>
    <t>病室内・病室外</t>
    <rPh sb="0" eb="3">
      <t>ビョウシツナイ</t>
    </rPh>
    <rPh sb="4" eb="6">
      <t>ビョウシツ</t>
    </rPh>
    <phoneticPr fontId="2"/>
  </si>
  <si>
    <t>嘔吐</t>
    <rPh sb="0" eb="2">
      <t>オウト</t>
    </rPh>
    <phoneticPr fontId="2"/>
  </si>
  <si>
    <t>嘔吐が
あった場所</t>
    <rPh sb="0" eb="2">
      <t>オウト</t>
    </rPh>
    <phoneticPr fontId="11"/>
  </si>
  <si>
    <t>院内での嘔吐の場所
(ﾎｰﾙ、〇号室、食堂)</t>
    <rPh sb="0" eb="2">
      <t>インナイ</t>
    </rPh>
    <rPh sb="4" eb="6">
      <t>オウト</t>
    </rPh>
    <rPh sb="7" eb="9">
      <t>バショ</t>
    </rPh>
    <rPh sb="16" eb="18">
      <t>ゴウシツ</t>
    </rPh>
    <rPh sb="19" eb="21">
      <t>ショクドウ</t>
    </rPh>
    <phoneticPr fontId="11"/>
  </si>
  <si>
    <t>検査日</t>
    <rPh sb="0" eb="3">
      <t>ケンサビ</t>
    </rPh>
    <phoneticPr fontId="5"/>
  </si>
  <si>
    <t>　診断日</t>
    <rPh sb="1" eb="4">
      <t>シンダンビ</t>
    </rPh>
    <phoneticPr fontId="2"/>
  </si>
  <si>
    <t>備考</t>
    <rPh sb="0" eb="2">
      <t>ビコウ</t>
    </rPh>
    <phoneticPr fontId="5"/>
  </si>
  <si>
    <t>初回
発症者数
（累計）</t>
    <rPh sb="0" eb="2">
      <t>ショカイ</t>
    </rPh>
    <phoneticPr fontId="2"/>
  </si>
  <si>
    <t>←今後、急激な増加がある時はご連絡ください。</t>
    <rPh sb="1" eb="3">
      <t>コンゴ</t>
    </rPh>
    <rPh sb="4" eb="6">
      <t>キュウゲキ</t>
    </rPh>
    <rPh sb="7" eb="9">
      <t>ゾウカ</t>
    </rPh>
    <rPh sb="12" eb="13">
      <t>トキ</t>
    </rPh>
    <rPh sb="15" eb="17">
      <t>レンラク</t>
    </rPh>
    <phoneticPr fontId="2"/>
  </si>
  <si>
    <t>）人</t>
    <rPh sb="1" eb="2">
      <t>ニン</t>
    </rPh>
    <phoneticPr fontId="2"/>
  </si>
  <si>
    <t>初発患者
発症日</t>
    <rPh sb="0" eb="2">
      <t>ショハツ</t>
    </rPh>
    <rPh sb="2" eb="4">
      <t>カンジャ</t>
    </rPh>
    <rPh sb="5" eb="7">
      <t>ハッショウ</t>
    </rPh>
    <rPh sb="7" eb="8">
      <t>ビ</t>
    </rPh>
    <phoneticPr fontId="2"/>
  </si>
  <si>
    <t>初発患者
病棟</t>
    <rPh sb="0" eb="2">
      <t>ショハツ</t>
    </rPh>
    <rPh sb="2" eb="4">
      <t>カンジャ</t>
    </rPh>
    <rPh sb="5" eb="7">
      <t>ビョウトウ</t>
    </rPh>
    <phoneticPr fontId="2"/>
  </si>
  <si>
    <t>病棟</t>
    <rPh sb="0" eb="2">
      <t>ビョウトウ</t>
    </rPh>
    <phoneticPr fontId="2"/>
  </si>
  <si>
    <r>
      <t>感染症調査表　</t>
    </r>
    <r>
      <rPr>
        <b/>
        <sz val="14"/>
        <color theme="1"/>
        <rFont val="ＭＳ Ｐゴシック"/>
        <family val="3"/>
        <charset val="128"/>
      </rPr>
      <t>（医療機関等）　　</t>
    </r>
    <rPh sb="0" eb="3">
      <t>カンセンショウ</t>
    </rPh>
    <rPh sb="3" eb="5">
      <t>チョウサ</t>
    </rPh>
    <rPh sb="8" eb="10">
      <t>イリョウ</t>
    </rPh>
    <rPh sb="10" eb="12">
      <t>キカン</t>
    </rPh>
    <rPh sb="12" eb="13">
      <t>ナド</t>
    </rPh>
    <phoneticPr fontId="5"/>
  </si>
  <si>
    <t>感染対策委員会
会議の開催</t>
    <rPh sb="0" eb="7">
      <t>カンセンタイサクイインカイ</t>
    </rPh>
    <rPh sb="8" eb="10">
      <t>カイギ</t>
    </rPh>
    <rPh sb="11" eb="13">
      <t>カイサイ</t>
    </rPh>
    <phoneticPr fontId="2"/>
  </si>
  <si>
    <t>会議の頻度</t>
    <rPh sb="0" eb="2">
      <t>カイギ</t>
    </rPh>
    <rPh sb="3" eb="5">
      <t>ヒンド</t>
    </rPh>
    <phoneticPr fontId="2"/>
  </si>
  <si>
    <t>回／</t>
    <rPh sb="0" eb="1">
      <t>カイ</t>
    </rPh>
    <phoneticPr fontId="2"/>
  </si>
  <si>
    <t>週</t>
    <rPh sb="0" eb="1">
      <t>シュウ</t>
    </rPh>
    <phoneticPr fontId="2"/>
  </si>
  <si>
    <t>月</t>
    <rPh sb="0" eb="1">
      <t>ツキ</t>
    </rPh>
    <phoneticPr fontId="2"/>
  </si>
  <si>
    <t>会議の構成メンバー</t>
    <rPh sb="0" eb="2">
      <t>カイギ</t>
    </rPh>
    <rPh sb="3" eb="5">
      <t>コウセイ</t>
    </rPh>
    <phoneticPr fontId="2"/>
  </si>
  <si>
    <t>　　その他(</t>
    <rPh sb="4" eb="5">
      <t>タ</t>
    </rPh>
    <phoneticPr fontId="2"/>
  </si>
  <si>
    <t>)</t>
    <phoneticPr fontId="2"/>
  </si>
  <si>
    <t>選択してください</t>
    <rPh sb="0" eb="2">
      <t>センタク</t>
    </rPh>
    <phoneticPr fontId="2"/>
  </si>
  <si>
    <t>感染対策委員会
の設置</t>
    <rPh sb="0" eb="4">
      <t>カンセンタイサク</t>
    </rPh>
    <rPh sb="4" eb="7">
      <t>イインカイ</t>
    </rPh>
    <rPh sb="9" eb="11">
      <t>セッチ</t>
    </rPh>
    <phoneticPr fontId="2"/>
  </si>
  <si>
    <t>　 医師　　　看護師　　　薬剤師　　　リハビリ職　　　検査技師　　　放射線技師　　　栄養士　　　事務</t>
    <rPh sb="2" eb="4">
      <t>イシ</t>
    </rPh>
    <rPh sb="7" eb="10">
      <t>カンゴシ</t>
    </rPh>
    <rPh sb="13" eb="16">
      <t>ヤクザイシ</t>
    </rPh>
    <rPh sb="23" eb="24">
      <t>ショク</t>
    </rPh>
    <rPh sb="27" eb="29">
      <t>ケンサ</t>
    </rPh>
    <rPh sb="29" eb="31">
      <t>ギシ</t>
    </rPh>
    <rPh sb="34" eb="37">
      <t>ホウシャセン</t>
    </rPh>
    <rPh sb="37" eb="39">
      <t>ギシ</t>
    </rPh>
    <rPh sb="42" eb="45">
      <t>エイヨウシ</t>
    </rPh>
    <rPh sb="48" eb="50">
      <t>ジム</t>
    </rPh>
    <phoneticPr fontId="2"/>
  </si>
  <si>
    <t xml:space="preserve">　 ※□をクリックするとチェック　　　 が入ります </t>
    <phoneticPr fontId="2"/>
  </si>
  <si>
    <t>　　下痢（軟便・水様便・粘液）　　　　血便　　　　　目の充血　　　　　発疹・水泡</t>
    <rPh sb="2" eb="4">
      <t>ゲリ</t>
    </rPh>
    <rPh sb="5" eb="7">
      <t>ナンベン</t>
    </rPh>
    <rPh sb="8" eb="11">
      <t>スイヨウベン</t>
    </rPh>
    <rPh sb="12" eb="14">
      <t>ネンエキ</t>
    </rPh>
    <rPh sb="19" eb="21">
      <t>ケツベン</t>
    </rPh>
    <rPh sb="26" eb="27">
      <t>メ</t>
    </rPh>
    <rPh sb="28" eb="30">
      <t>ジュウケツ</t>
    </rPh>
    <phoneticPr fontId="2"/>
  </si>
  <si>
    <r>
      <rPr>
        <sz val="12"/>
        <color theme="1"/>
        <rFont val="UD デジタル 教科書体 N-R"/>
        <family val="1"/>
        <charset val="128"/>
      </rPr>
      <t>　　発熱　　　咽頭痛　　　筋肉痛、関節痛　　　　咳・鼻汁　　　　嘔吐・嘔心　　　　腹痛　　</t>
    </r>
    <r>
      <rPr>
        <sz val="11"/>
        <color theme="1"/>
        <rFont val="UD デジタル 教科書体 N-R"/>
        <family val="1"/>
        <charset val="128"/>
      </rPr>
      <t>　　　　　　　　　　　　　　　　</t>
    </r>
    <rPh sb="41" eb="43">
      <t>フクツウ</t>
    </rPh>
    <phoneticPr fontId="2"/>
  </si>
  <si>
    <t>）受理票（医療機関等）</t>
    <rPh sb="5" eb="10">
      <t>イリョウキカントウ</t>
    </rPh>
    <phoneticPr fontId="2"/>
  </si>
  <si>
    <t>重症者（</t>
    <rPh sb="0" eb="3">
      <t>ジュウショウシャ</t>
    </rPh>
    <phoneticPr fontId="2"/>
  </si>
  <si>
    <t xml:space="preserve">記入日 </t>
    <rPh sb="0" eb="3">
      <t>キニュウビ</t>
    </rPh>
    <phoneticPr fontId="11"/>
  </si>
  <si>
    <t>職員数</t>
    <rPh sb="0" eb="3">
      <t>ショクインスウ</t>
    </rPh>
    <phoneticPr fontId="5"/>
  </si>
  <si>
    <t>病床数</t>
    <rPh sb="0" eb="2">
      <t>ビョウショウ</t>
    </rPh>
    <rPh sb="2" eb="3">
      <t>カズ</t>
    </rPh>
    <phoneticPr fontId="5"/>
  </si>
  <si>
    <t>1階職員</t>
    <rPh sb="1" eb="2">
      <t>カイ</t>
    </rPh>
    <rPh sb="2" eb="4">
      <t>ショクイン</t>
    </rPh>
    <phoneticPr fontId="2"/>
  </si>
  <si>
    <t>2階職員</t>
    <rPh sb="1" eb="2">
      <t>カイ</t>
    </rPh>
    <rPh sb="2" eb="4">
      <t>ショクイン</t>
    </rPh>
    <phoneticPr fontId="2"/>
  </si>
  <si>
    <t>HCU</t>
    <phoneticPr fontId="2"/>
  </si>
  <si>
    <t>4:1看護</t>
    <rPh sb="3" eb="5">
      <t>カンゴ</t>
    </rPh>
    <phoneticPr fontId="2"/>
  </si>
  <si>
    <t>7:1看護</t>
    <rPh sb="3" eb="5">
      <t>カンゴ</t>
    </rPh>
    <phoneticPr fontId="2"/>
  </si>
  <si>
    <t>職員数等</t>
    <rPh sb="0" eb="3">
      <t>ショクインスウ</t>
    </rPh>
    <rPh sb="3" eb="4">
      <t>ナド</t>
    </rPh>
    <phoneticPr fontId="5"/>
  </si>
  <si>
    <r>
      <t>④　</t>
    </r>
    <r>
      <rPr>
        <sz val="11"/>
        <rFont val="ＭＳ Ｐゴシック"/>
        <family val="3"/>
        <charset val="128"/>
      </rPr>
      <t>職員は、特に担当病室がない場合は病室欄に【(2)施設情報】シート内の水色箇所に記入した名称をご記入ください(例.「1階職員」、「その他職員」)。</t>
    </r>
    <rPh sb="2" eb="4">
      <t>ショクイン</t>
    </rPh>
    <rPh sb="6" eb="7">
      <t>トク</t>
    </rPh>
    <rPh sb="8" eb="10">
      <t>タントウ</t>
    </rPh>
    <rPh sb="10" eb="12">
      <t>ビョウシツ</t>
    </rPh>
    <rPh sb="15" eb="17">
      <t>バアイ</t>
    </rPh>
    <rPh sb="18" eb="21">
      <t>ビョウシツラン</t>
    </rPh>
    <rPh sb="26" eb="28">
      <t>シセツ</t>
    </rPh>
    <rPh sb="28" eb="30">
      <t>ジョウホウ</t>
    </rPh>
    <rPh sb="34" eb="35">
      <t>ナイ</t>
    </rPh>
    <rPh sb="36" eb="38">
      <t>ミズイロ</t>
    </rPh>
    <rPh sb="38" eb="40">
      <t>カショ</t>
    </rPh>
    <rPh sb="41" eb="43">
      <t>キニュウ</t>
    </rPh>
    <rPh sb="45" eb="47">
      <t>メイショウ</t>
    </rPh>
    <rPh sb="49" eb="51">
      <t>キニュウ</t>
    </rPh>
    <rPh sb="56" eb="57">
      <t>レイ</t>
    </rPh>
    <rPh sb="60" eb="61">
      <t>カイ</t>
    </rPh>
    <rPh sb="61" eb="63">
      <t>ショクイン</t>
    </rPh>
    <rPh sb="68" eb="69">
      <t>ホカ</t>
    </rPh>
    <rPh sb="69" eb="71">
      <t>ショクイン</t>
    </rPh>
    <phoneticPr fontId="11"/>
  </si>
  <si>
    <t>←医師1、清掃員1</t>
    <phoneticPr fontId="2"/>
  </si>
  <si>
    <t>各合計</t>
    <rPh sb="0" eb="1">
      <t>カク</t>
    </rPh>
    <rPh sb="1" eb="3">
      <t>ゴウケイ</t>
    </rPh>
    <phoneticPr fontId="2"/>
  </si>
  <si>
    <t>施設名(病棟名)</t>
    <rPh sb="0" eb="2">
      <t>シセツ</t>
    </rPh>
    <rPh sb="2" eb="3">
      <t>メイ</t>
    </rPh>
    <rPh sb="4" eb="7">
      <t>ビョウトウメイ</t>
    </rPh>
    <phoneticPr fontId="2"/>
  </si>
  <si>
    <t>患者数</t>
    <rPh sb="0" eb="2">
      <t>カンジャ</t>
    </rPh>
    <rPh sb="2" eb="3">
      <t>スウ</t>
    </rPh>
    <phoneticPr fontId="2"/>
  </si>
  <si>
    <r>
      <t>①　</t>
    </r>
    <r>
      <rPr>
        <sz val="11"/>
        <rFont val="ＭＳ Ｐゴシック"/>
        <family val="3"/>
        <charset val="128"/>
      </rPr>
      <t>発症者もしくは発症が疑われる患者・職員をご記入ください。嘔吐ありの場合は、嘔吐場所もご記入ください。</t>
    </r>
    <rPh sb="2" eb="5">
      <t>ハッショウシャ</t>
    </rPh>
    <rPh sb="9" eb="11">
      <t>ハッショウ</t>
    </rPh>
    <rPh sb="12" eb="13">
      <t>ウタガ</t>
    </rPh>
    <rPh sb="16" eb="18">
      <t>カンジャ</t>
    </rPh>
    <rPh sb="19" eb="21">
      <t>ショクイン</t>
    </rPh>
    <rPh sb="23" eb="25">
      <t>キニュウ</t>
    </rPh>
    <rPh sb="30" eb="32">
      <t>オウト</t>
    </rPh>
    <rPh sb="35" eb="37">
      <t>バアイ</t>
    </rPh>
    <rPh sb="39" eb="41">
      <t>オウト</t>
    </rPh>
    <rPh sb="41" eb="43">
      <t>バショ</t>
    </rPh>
    <rPh sb="45" eb="47">
      <t>キニュウ</t>
    </rPh>
    <phoneticPr fontId="11"/>
  </si>
  <si>
    <r>
      <t>②　</t>
    </r>
    <r>
      <rPr>
        <u/>
        <sz val="11"/>
        <color theme="1"/>
        <rFont val="ＭＳ Ｐゴシック"/>
        <family val="3"/>
        <charset val="128"/>
      </rPr>
      <t>発症日時</t>
    </r>
    <r>
      <rPr>
        <sz val="11"/>
        <color theme="1"/>
        <rFont val="ＭＳ Ｐゴシック"/>
        <family val="3"/>
        <charset val="128"/>
      </rPr>
      <t>は、○/○、○時（だいたいの時間）をご記入ください。</t>
    </r>
    <rPh sb="2" eb="4">
      <t>ハッショウ</t>
    </rPh>
    <rPh sb="4" eb="6">
      <t>ニチジ</t>
    </rPh>
    <rPh sb="13" eb="14">
      <t>ジ</t>
    </rPh>
    <rPh sb="20" eb="22">
      <t>ジカン</t>
    </rPh>
    <rPh sb="25" eb="27">
      <t>キニュウ</t>
    </rPh>
    <phoneticPr fontId="11"/>
  </si>
  <si>
    <r>
      <t>③　</t>
    </r>
    <r>
      <rPr>
        <sz val="11"/>
        <rFont val="ＭＳ Ｐゴシック"/>
        <family val="3"/>
        <charset val="128"/>
      </rPr>
      <t>検査をした方は、検査日と診断結果を備考欄にご記入ください。</t>
    </r>
    <rPh sb="2" eb="4">
      <t>ケンサ</t>
    </rPh>
    <rPh sb="7" eb="8">
      <t>カタ</t>
    </rPh>
    <rPh sb="10" eb="12">
      <t>ケンサ</t>
    </rPh>
    <rPh sb="12" eb="13">
      <t>ビ</t>
    </rPh>
    <rPh sb="14" eb="16">
      <t>シンダン</t>
    </rPh>
    <rPh sb="16" eb="18">
      <t>ケッカ</t>
    </rPh>
    <rPh sb="19" eb="22">
      <t>ビコウラン</t>
    </rPh>
    <rPh sb="24" eb="26">
      <t>キニュウ</t>
    </rPh>
    <phoneticPr fontId="11"/>
  </si>
  <si>
    <t>　　病院食　　　弁当　 　 飲み物　 　　 その他（</t>
    <rPh sb="2" eb="4">
      <t>ビョウイン</t>
    </rPh>
    <rPh sb="4" eb="5">
      <t>ショク</t>
    </rPh>
    <rPh sb="8" eb="10">
      <t>ベントウ</t>
    </rPh>
    <rPh sb="14" eb="15">
      <t>ノ</t>
    </rPh>
    <rPh sb="16" eb="17">
      <t>モノ</t>
    </rPh>
    <rPh sb="24" eb="25">
      <t>タ</t>
    </rPh>
    <phoneticPr fontId="2"/>
  </si>
  <si>
    <t>病室名</t>
    <rPh sb="0" eb="2">
      <t>ビョウシツ</t>
    </rPh>
    <rPh sb="2" eb="3">
      <t>メイ</t>
    </rPh>
    <phoneticPr fontId="2"/>
  </si>
  <si>
    <t>保健所記入欄</t>
    <rPh sb="0" eb="1">
      <t>ホ</t>
    </rPh>
    <rPh sb="1" eb="2">
      <t>ケン</t>
    </rPh>
    <rPh sb="2" eb="3">
      <t>ショ</t>
    </rPh>
    <rPh sb="3" eb="4">
      <t>キ</t>
    </rPh>
    <rPh sb="4" eb="5">
      <t>ニュウ</t>
    </rPh>
    <rPh sb="5" eb="6">
      <t>ラン</t>
    </rPh>
    <phoneticPr fontId="2"/>
  </si>
  <si>
    <t>分類</t>
    <rPh sb="0" eb="2">
      <t>ブンルイ</t>
    </rPh>
    <phoneticPr fontId="2"/>
  </si>
  <si>
    <t>診断名</t>
    <rPh sb="0" eb="3">
      <t>シンダンメイ</t>
    </rPh>
    <phoneticPr fontId="2"/>
  </si>
  <si>
    <t>最終発生数
(合計数/在籍数）</t>
    <rPh sb="0" eb="2">
      <t>サイシュウ</t>
    </rPh>
    <rPh sb="2" eb="4">
      <t>ハッセイ</t>
    </rPh>
    <rPh sb="4" eb="5">
      <t>スウ</t>
    </rPh>
    <rPh sb="7" eb="9">
      <t>ゴウケイ</t>
    </rPh>
    <rPh sb="9" eb="10">
      <t>スウ</t>
    </rPh>
    <rPh sb="11" eb="13">
      <t>ザイセキ</t>
    </rPh>
    <rPh sb="13" eb="14">
      <t>スウ</t>
    </rPh>
    <phoneticPr fontId="2"/>
  </si>
  <si>
    <t>／</t>
    <phoneticPr fontId="2"/>
  </si>
  <si>
    <t>）職員（</t>
    <rPh sb="1" eb="3">
      <t>ショクイン</t>
    </rPh>
    <phoneticPr fontId="2"/>
  </si>
  <si>
    <t>対応終了日</t>
    <rPh sb="0" eb="5">
      <t>タイオウシュウリョウビ</t>
    </rPh>
    <phoneticPr fontId="2"/>
  </si>
  <si>
    <t>日</t>
    <rPh sb="0" eb="1">
      <t>ビ</t>
    </rPh>
    <phoneticPr fontId="2"/>
  </si>
  <si>
    <t>重症度</t>
    <rPh sb="0" eb="3">
      <t>ジュウショウド</t>
    </rPh>
    <phoneticPr fontId="2"/>
  </si>
  <si>
    <t>特記事項</t>
    <rPh sb="0" eb="4">
      <t>トッキジコウ</t>
    </rPh>
    <phoneticPr fontId="2"/>
  </si>
  <si>
    <t>決裁日</t>
    <rPh sb="0" eb="2">
      <t>ケッサイ</t>
    </rPh>
    <rPh sb="2" eb="3">
      <t>ビ</t>
    </rPh>
    <phoneticPr fontId="2"/>
  </si>
  <si>
    <t>　　　　年　　　　月　　　　日　</t>
    <rPh sb="4" eb="5">
      <t>ネン</t>
    </rPh>
    <rPh sb="9" eb="10">
      <t>ガツ</t>
    </rPh>
    <rPh sb="14" eb="15">
      <t>ニチ</t>
    </rPh>
    <phoneticPr fontId="2"/>
  </si>
  <si>
    <t>患者（</t>
    <rPh sb="0" eb="2">
      <t>カンジャ</t>
    </rPh>
    <phoneticPr fontId="2"/>
  </si>
  <si>
    <t>重症（</t>
    <rPh sb="0" eb="2">
      <t>ジュウショウ</t>
    </rPh>
    <phoneticPr fontId="2"/>
  </si>
  <si>
    <t>医療
機関名</t>
    <rPh sb="0" eb="2">
      <t>イリョウ</t>
    </rPh>
    <rPh sb="3" eb="5">
      <t>キカン</t>
    </rPh>
    <rPh sb="5" eb="6">
      <t>メイ</t>
    </rPh>
    <phoneticPr fontId="2"/>
  </si>
  <si>
    <t>曜日</t>
    <rPh sb="0" eb="2">
      <t>ヨウビ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</si>
</sst>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UD デジタル 教科書体 N-R"/>
      <family val="1"/>
      <charset val="128"/>
    </font>
    <font>
      <sz val="11"/>
      <color indexed="8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00B05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UD デジタル 教科書体 N-R"/>
      <family val="1"/>
      <charset val="128"/>
    </font>
    <font>
      <sz val="18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0.5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2"/>
      <color theme="1"/>
      <name val="Yu Gothic"/>
      <family val="2"/>
      <scheme val="minor"/>
    </font>
    <font>
      <sz val="22"/>
      <color theme="1"/>
      <name val="UD デジタル 教科書体 N-R"/>
      <family val="1"/>
      <charset val="128"/>
    </font>
    <font>
      <sz val="22"/>
      <name val="UD デジタル 教科書体 N-R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u/>
      <sz val="11"/>
      <color theme="1"/>
      <name val="ＭＳ Ｐゴシック"/>
      <family val="3"/>
      <charset val="128"/>
    </font>
    <font>
      <b/>
      <sz val="10"/>
      <color theme="1"/>
      <name val="Yu Gothic"/>
      <family val="3"/>
      <charset val="128"/>
      <scheme val="minor"/>
    </font>
    <font>
      <u/>
      <sz val="14"/>
      <color theme="4"/>
      <name val="UD デジタル 教科書体 N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3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6" fillId="0" borderId="0" xfId="2">
      <alignment vertical="center"/>
    </xf>
    <xf numFmtId="0" fontId="8" fillId="0" borderId="0" xfId="2" applyFont="1" applyAlignment="1">
      <alignment horizontal="left" vertical="center"/>
    </xf>
    <xf numFmtId="0" fontId="9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0" fontId="6" fillId="0" borderId="0" xfId="2" applyAlignment="1">
      <alignment horizontal="center" vertical="center"/>
    </xf>
    <xf numFmtId="0" fontId="10" fillId="0" borderId="5" xfId="2" applyFont="1" applyBorder="1">
      <alignment vertical="center"/>
    </xf>
    <xf numFmtId="0" fontId="6" fillId="0" borderId="5" xfId="2" applyBorder="1">
      <alignment vertical="center"/>
    </xf>
    <xf numFmtId="0" fontId="9" fillId="0" borderId="5" xfId="2" applyFont="1" applyBorder="1">
      <alignment vertical="center"/>
    </xf>
    <xf numFmtId="0" fontId="1" fillId="0" borderId="0" xfId="3">
      <alignment vertical="center"/>
    </xf>
    <xf numFmtId="0" fontId="1" fillId="0" borderId="0" xfId="3" applyAlignment="1">
      <alignment horizontal="center" vertical="center"/>
    </xf>
    <xf numFmtId="0" fontId="12" fillId="0" borderId="10" xfId="3" applyFont="1" applyBorder="1" applyAlignment="1">
      <alignment vertical="center" readingOrder="1"/>
    </xf>
    <xf numFmtId="0" fontId="12" fillId="0" borderId="0" xfId="3" applyFont="1" applyAlignment="1">
      <alignment vertical="center" readingOrder="1"/>
    </xf>
    <xf numFmtId="0" fontId="12" fillId="0" borderId="11" xfId="3" applyFont="1" applyBorder="1" applyAlignment="1">
      <alignment vertical="center" readingOrder="1"/>
    </xf>
    <xf numFmtId="0" fontId="12" fillId="0" borderId="0" xfId="3" applyFont="1" applyAlignment="1">
      <alignment vertical="center" wrapText="1" readingOrder="1"/>
    </xf>
    <xf numFmtId="0" fontId="1" fillId="0" borderId="0" xfId="3" applyAlignment="1">
      <alignment vertical="center" readingOrder="1"/>
    </xf>
    <xf numFmtId="0" fontId="1" fillId="0" borderId="12" xfId="3" applyBorder="1" applyAlignment="1">
      <alignment vertical="center" readingOrder="1"/>
    </xf>
    <xf numFmtId="0" fontId="1" fillId="0" borderId="13" xfId="3" applyBorder="1" applyAlignment="1">
      <alignment vertical="center" readingOrder="1"/>
    </xf>
    <xf numFmtId="0" fontId="1" fillId="0" borderId="14" xfId="3" applyBorder="1" applyAlignment="1">
      <alignment vertical="center" readingOrder="1"/>
    </xf>
    <xf numFmtId="49" fontId="6" fillId="0" borderId="0" xfId="2" applyNumberFormat="1">
      <alignment vertical="center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49" fontId="13" fillId="0" borderId="16" xfId="2" applyNumberFormat="1" applyFont="1" applyBorder="1" applyAlignment="1">
      <alignment horizontal="center" vertical="center" wrapText="1"/>
    </xf>
    <xf numFmtId="49" fontId="13" fillId="0" borderId="16" xfId="2" applyNumberFormat="1" applyFont="1" applyBorder="1" applyAlignment="1">
      <alignment horizontal="center" vertical="center" wrapText="1" shrinkToFit="1"/>
    </xf>
    <xf numFmtId="0" fontId="6" fillId="0" borderId="17" xfId="2" applyBorder="1" applyAlignment="1">
      <alignment horizontal="center" vertical="center"/>
    </xf>
    <xf numFmtId="0" fontId="6" fillId="0" borderId="1" xfId="2" applyBorder="1">
      <alignment vertical="center"/>
    </xf>
    <xf numFmtId="49" fontId="6" fillId="0" borderId="1" xfId="2" applyNumberFormat="1" applyBorder="1" applyAlignment="1">
      <alignment horizontal="center" vertical="center" shrinkToFit="1"/>
    </xf>
    <xf numFmtId="0" fontId="6" fillId="0" borderId="1" xfId="2" applyBorder="1" applyAlignment="1">
      <alignment horizontal="center" vertical="center" wrapText="1"/>
    </xf>
    <xf numFmtId="49" fontId="6" fillId="0" borderId="1" xfId="2" applyNumberFormat="1" applyBorder="1" applyAlignment="1">
      <alignment horizontal="center" vertical="center"/>
    </xf>
    <xf numFmtId="0" fontId="6" fillId="0" borderId="18" xfId="2" applyBorder="1" applyAlignment="1">
      <alignment horizontal="center" vertical="center"/>
    </xf>
    <xf numFmtId="0" fontId="6" fillId="0" borderId="19" xfId="2" applyBorder="1">
      <alignment vertical="center"/>
    </xf>
    <xf numFmtId="49" fontId="6" fillId="0" borderId="19" xfId="2" applyNumberFormat="1" applyBorder="1" applyAlignment="1">
      <alignment horizontal="center" vertical="center" shrinkToFit="1"/>
    </xf>
    <xf numFmtId="0" fontId="6" fillId="0" borderId="19" xfId="2" applyBorder="1" applyAlignment="1">
      <alignment horizontal="center" vertical="center" wrapText="1"/>
    </xf>
    <xf numFmtId="49" fontId="6" fillId="0" borderId="19" xfId="2" applyNumberFormat="1" applyBorder="1" applyAlignment="1">
      <alignment horizontal="center" vertical="center"/>
    </xf>
    <xf numFmtId="176" fontId="6" fillId="0" borderId="1" xfId="2" applyNumberFormat="1" applyBorder="1" applyAlignment="1">
      <alignment horizontal="center" vertical="center" wrapText="1"/>
    </xf>
    <xf numFmtId="176" fontId="0" fillId="0" borderId="0" xfId="0" applyNumberFormat="1"/>
    <xf numFmtId="176" fontId="6" fillId="0" borderId="0" xfId="2" applyNumberFormat="1">
      <alignment vertical="center"/>
    </xf>
    <xf numFmtId="176" fontId="10" fillId="0" borderId="5" xfId="2" applyNumberFormat="1" applyFont="1" applyBorder="1">
      <alignment vertical="center"/>
    </xf>
    <xf numFmtId="176" fontId="12" fillId="0" borderId="0" xfId="3" applyNumberFormat="1" applyFont="1" applyAlignment="1">
      <alignment vertical="center" readingOrder="1"/>
    </xf>
    <xf numFmtId="176" fontId="1" fillId="0" borderId="13" xfId="3" applyNumberFormat="1" applyBorder="1" applyAlignment="1">
      <alignment vertical="center" readingOrder="1"/>
    </xf>
    <xf numFmtId="176" fontId="13" fillId="0" borderId="16" xfId="2" applyNumberFormat="1" applyFont="1" applyBorder="1" applyAlignment="1">
      <alignment horizontal="center" vertical="center"/>
    </xf>
    <xf numFmtId="176" fontId="6" fillId="0" borderId="19" xfId="2" applyNumberFormat="1" applyBorder="1" applyAlignment="1">
      <alignment horizontal="center" vertical="center" wrapText="1"/>
    </xf>
    <xf numFmtId="0" fontId="14" fillId="0" borderId="7" xfId="3" applyFont="1" applyBorder="1">
      <alignment vertical="center"/>
    </xf>
    <xf numFmtId="49" fontId="14" fillId="0" borderId="8" xfId="3" applyNumberFormat="1" applyFont="1" applyBorder="1" applyAlignment="1">
      <alignment horizontal="left" vertical="center" readingOrder="1"/>
    </xf>
    <xf numFmtId="176" fontId="14" fillId="0" borderId="8" xfId="3" applyNumberFormat="1" applyFont="1" applyBorder="1" applyAlignment="1">
      <alignment horizontal="left" vertical="center" readingOrder="1"/>
    </xf>
    <xf numFmtId="0" fontId="14" fillId="0" borderId="9" xfId="3" applyFont="1" applyBorder="1" applyAlignment="1">
      <alignment horizontal="left" vertical="center" readingOrder="1"/>
    </xf>
    <xf numFmtId="0" fontId="14" fillId="0" borderId="0" xfId="3" applyFont="1" applyAlignment="1">
      <alignment horizontal="left" vertical="center" readingOrder="1"/>
    </xf>
    <xf numFmtId="0" fontId="14" fillId="0" borderId="0" xfId="3" applyFont="1">
      <alignment vertical="center"/>
    </xf>
    <xf numFmtId="0" fontId="14" fillId="0" borderId="0" xfId="3" applyFont="1" applyAlignment="1">
      <alignment horizontal="center" vertical="center"/>
    </xf>
    <xf numFmtId="0" fontId="14" fillId="0" borderId="10" xfId="3" applyFont="1" applyBorder="1" applyAlignment="1">
      <alignment vertical="center" readingOrder="1"/>
    </xf>
    <xf numFmtId="0" fontId="14" fillId="0" borderId="0" xfId="3" applyFont="1" applyAlignment="1">
      <alignment vertical="center" readingOrder="1"/>
    </xf>
    <xf numFmtId="176" fontId="14" fillId="0" borderId="0" xfId="3" applyNumberFormat="1" applyFont="1" applyAlignment="1">
      <alignment vertical="center" readingOrder="1"/>
    </xf>
    <xf numFmtId="0" fontId="14" fillId="0" borderId="11" xfId="3" applyFont="1" applyBorder="1" applyAlignment="1">
      <alignment vertical="center" readingOrder="1"/>
    </xf>
    <xf numFmtId="0" fontId="14" fillId="0" borderId="0" xfId="3" applyFont="1" applyAlignment="1">
      <alignment vertical="center" wrapText="1" readingOrder="1"/>
    </xf>
    <xf numFmtId="0" fontId="15" fillId="0" borderId="0" xfId="0" applyFont="1" applyAlignment="1">
      <alignment horizontal="center"/>
    </xf>
    <xf numFmtId="0" fontId="15" fillId="0" borderId="0" xfId="0" applyFont="1"/>
    <xf numFmtId="0" fontId="0" fillId="4" borderId="0" xfId="0" applyFill="1"/>
    <xf numFmtId="176" fontId="0" fillId="5" borderId="1" xfId="0" applyNumberFormat="1" applyFill="1" applyBorder="1"/>
    <xf numFmtId="56" fontId="0" fillId="5" borderId="1" xfId="0" applyNumberFormat="1" applyFill="1" applyBorder="1"/>
    <xf numFmtId="0" fontId="0" fillId="5" borderId="1" xfId="0" applyFill="1" applyBorder="1"/>
    <xf numFmtId="0" fontId="2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1" fillId="0" borderId="0" xfId="0" applyFont="1" applyAlignment="1">
      <alignment horizontal="right" vertical="center"/>
    </xf>
    <xf numFmtId="0" fontId="0" fillId="3" borderId="0" xfId="0" applyFill="1" applyAlignment="1">
      <alignment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right" vertical="center" wrapText="1"/>
    </xf>
    <xf numFmtId="0" fontId="24" fillId="3" borderId="4" xfId="0" applyFont="1" applyFill="1" applyBorder="1" applyAlignment="1">
      <alignment vertical="center" wrapText="1"/>
    </xf>
    <xf numFmtId="0" fontId="23" fillId="3" borderId="4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6" fillId="0" borderId="53" xfId="0" applyFont="1" applyBorder="1" applyAlignment="1">
      <alignment horizontal="center" vertical="center"/>
    </xf>
    <xf numFmtId="176" fontId="13" fillId="0" borderId="16" xfId="2" applyNumberFormat="1" applyFont="1" applyBorder="1" applyAlignment="1">
      <alignment horizontal="center" vertical="center" shrinkToFit="1"/>
    </xf>
    <xf numFmtId="0" fontId="22" fillId="3" borderId="38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58" xfId="0" applyFont="1" applyFill="1" applyBorder="1" applyAlignment="1">
      <alignment vertical="center" wrapText="1"/>
    </xf>
    <xf numFmtId="0" fontId="19" fillId="3" borderId="0" xfId="0" applyFont="1" applyFill="1" applyAlignment="1">
      <alignment vertical="center" wrapText="1"/>
    </xf>
    <xf numFmtId="0" fontId="19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59" xfId="0" applyFont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5" fillId="6" borderId="48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6" borderId="39" xfId="0" applyFont="1" applyFill="1" applyBorder="1" applyAlignment="1">
      <alignment horizontal="center" vertical="center" wrapText="1"/>
    </xf>
    <xf numFmtId="0" fontId="0" fillId="3" borderId="53" xfId="0" applyFill="1" applyBorder="1" applyAlignment="1">
      <alignment vertical="center"/>
    </xf>
    <xf numFmtId="0" fontId="26" fillId="0" borderId="0" xfId="0" applyFont="1" applyAlignment="1">
      <alignment vertical="center"/>
    </xf>
    <xf numFmtId="49" fontId="18" fillId="0" borderId="16" xfId="2" applyNumberFormat="1" applyFont="1" applyBorder="1" applyAlignment="1">
      <alignment horizontal="center" vertical="center" wrapText="1"/>
    </xf>
    <xf numFmtId="176" fontId="18" fillId="0" borderId="16" xfId="2" applyNumberFormat="1" applyFont="1" applyBorder="1" applyAlignment="1">
      <alignment horizontal="center" vertical="center" wrapText="1" shrinkToFit="1"/>
    </xf>
    <xf numFmtId="0" fontId="13" fillId="0" borderId="1" xfId="2" applyFont="1" applyBorder="1" applyAlignment="1">
      <alignment horizontal="center" vertical="center" wrapText="1"/>
    </xf>
    <xf numFmtId="49" fontId="13" fillId="0" borderId="28" xfId="2" applyNumberFormat="1" applyFont="1" applyBorder="1" applyAlignment="1">
      <alignment horizontal="center" vertical="center" wrapText="1"/>
    </xf>
    <xf numFmtId="0" fontId="6" fillId="0" borderId="5" xfId="2" applyBorder="1" applyAlignment="1">
      <alignment horizontal="center" vertical="center"/>
    </xf>
    <xf numFmtId="0" fontId="12" fillId="0" borderId="0" xfId="3" applyFont="1" applyAlignment="1">
      <alignment horizontal="center" vertical="center" wrapText="1" readingOrder="1"/>
    </xf>
    <xf numFmtId="0" fontId="14" fillId="0" borderId="0" xfId="3" applyFont="1" applyAlignment="1">
      <alignment horizontal="center" vertical="center" wrapText="1" readingOrder="1"/>
    </xf>
    <xf numFmtId="0" fontId="13" fillId="0" borderId="19" xfId="2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8" borderId="1" xfId="0" applyFont="1" applyFill="1" applyBorder="1" applyAlignment="1">
      <alignment vertical="center"/>
    </xf>
    <xf numFmtId="0" fontId="14" fillId="0" borderId="0" xfId="0" applyFont="1"/>
    <xf numFmtId="0" fontId="31" fillId="0" borderId="1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21" fillId="6" borderId="43" xfId="0" applyFont="1" applyFill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right" vertical="center" wrapText="1"/>
    </xf>
    <xf numFmtId="0" fontId="6" fillId="0" borderId="0" xfId="2" applyAlignment="1">
      <alignment horizontal="right" vertical="center"/>
    </xf>
    <xf numFmtId="0" fontId="3" fillId="3" borderId="66" xfId="0" applyFont="1" applyFill="1" applyBorder="1" applyAlignment="1">
      <alignment horizontal="center" vertical="center" wrapText="1"/>
    </xf>
    <xf numFmtId="0" fontId="24" fillId="3" borderId="41" xfId="0" applyFont="1" applyFill="1" applyBorder="1" applyAlignment="1">
      <alignment horizontal="right" vertical="center"/>
    </xf>
    <xf numFmtId="0" fontId="24" fillId="3" borderId="31" xfId="0" applyFont="1" applyFill="1" applyBorder="1" applyAlignment="1">
      <alignment horizontal="center" vertical="center" wrapText="1"/>
    </xf>
    <xf numFmtId="0" fontId="0" fillId="6" borderId="71" xfId="0" applyFill="1" applyBorder="1" applyAlignment="1">
      <alignment vertical="center"/>
    </xf>
    <xf numFmtId="0" fontId="0" fillId="3" borderId="43" xfId="0" applyFill="1" applyBorder="1" applyAlignment="1">
      <alignment horizontal="center" vertical="center"/>
    </xf>
    <xf numFmtId="0" fontId="3" fillId="3" borderId="75" xfId="0" applyFont="1" applyFill="1" applyBorder="1" applyAlignment="1">
      <alignment vertical="center"/>
    </xf>
    <xf numFmtId="176" fontId="1" fillId="0" borderId="0" xfId="3" applyNumberFormat="1" applyAlignment="1">
      <alignment vertical="center" readingOrder="1"/>
    </xf>
    <xf numFmtId="0" fontId="14" fillId="0" borderId="56" xfId="0" applyFont="1" applyBorder="1" applyAlignment="1">
      <alignment vertical="center"/>
    </xf>
    <xf numFmtId="0" fontId="14" fillId="0" borderId="76" xfId="0" applyFont="1" applyBorder="1" applyAlignment="1">
      <alignment vertical="center"/>
    </xf>
    <xf numFmtId="0" fontId="34" fillId="9" borderId="1" xfId="0" applyFont="1" applyFill="1" applyBorder="1" applyAlignment="1">
      <alignment vertical="center"/>
    </xf>
    <xf numFmtId="0" fontId="3" fillId="0" borderId="0" xfId="0" applyFont="1"/>
    <xf numFmtId="0" fontId="6" fillId="10" borderId="1" xfId="0" applyFont="1" applyFill="1" applyBorder="1" applyAlignment="1">
      <alignment vertical="center"/>
    </xf>
    <xf numFmtId="0" fontId="14" fillId="10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vertical="center"/>
    </xf>
    <xf numFmtId="0" fontId="32" fillId="3" borderId="57" xfId="0" applyFont="1" applyFill="1" applyBorder="1" applyAlignment="1">
      <alignment vertical="center"/>
    </xf>
    <xf numFmtId="0" fontId="3" fillId="3" borderId="62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right" vertical="center" wrapText="1"/>
    </xf>
    <xf numFmtId="0" fontId="25" fillId="0" borderId="50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left" vertical="center" wrapText="1"/>
    </xf>
    <xf numFmtId="0" fontId="25" fillId="0" borderId="50" xfId="0" applyFont="1" applyBorder="1" applyAlignment="1">
      <alignment vertical="center" wrapText="1"/>
    </xf>
    <xf numFmtId="0" fontId="25" fillId="0" borderId="87" xfId="0" applyFont="1" applyBorder="1" applyAlignment="1">
      <alignment horizontal="right" vertical="center" wrapText="1"/>
    </xf>
    <xf numFmtId="0" fontId="25" fillId="0" borderId="89" xfId="0" applyFont="1" applyBorder="1" applyAlignment="1">
      <alignment horizontal="left" vertical="center" wrapText="1"/>
    </xf>
    <xf numFmtId="0" fontId="25" fillId="0" borderId="89" xfId="0" applyFont="1" applyBorder="1" applyAlignment="1">
      <alignment horizontal="right" vertical="center" wrapText="1"/>
    </xf>
    <xf numFmtId="0" fontId="25" fillId="0" borderId="89" xfId="0" applyFont="1" applyBorder="1" applyAlignment="1">
      <alignment vertical="center" wrapText="1"/>
    </xf>
    <xf numFmtId="0" fontId="25" fillId="0" borderId="49" xfId="0" applyFont="1" applyBorder="1" applyAlignment="1">
      <alignment horizontal="right" vertical="center" wrapText="1"/>
    </xf>
    <xf numFmtId="0" fontId="19" fillId="3" borderId="59" xfId="0" applyFont="1" applyFill="1" applyBorder="1" applyAlignment="1">
      <alignment vertical="center" wrapText="1"/>
    </xf>
    <xf numFmtId="0" fontId="0" fillId="3" borderId="59" xfId="0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5" fillId="0" borderId="97" xfId="0" applyFont="1" applyBorder="1" applyAlignment="1">
      <alignment vertical="center" wrapText="1"/>
    </xf>
    <xf numFmtId="0" fontId="21" fillId="0" borderId="89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/>
    </xf>
    <xf numFmtId="0" fontId="10" fillId="6" borderId="0" xfId="2" applyFont="1" applyFill="1" applyAlignment="1">
      <alignment horizontal="center" vertical="center"/>
    </xf>
    <xf numFmtId="0" fontId="10" fillId="6" borderId="0" xfId="2" applyFont="1" applyFill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2" fillId="3" borderId="26" xfId="0" applyFont="1" applyFill="1" applyBorder="1" applyAlignment="1">
      <alignment horizontal="left" vertical="center"/>
    </xf>
    <xf numFmtId="0" fontId="32" fillId="3" borderId="4" xfId="0" applyFont="1" applyFill="1" applyBorder="1" applyAlignment="1">
      <alignment horizontal="left" vertical="center"/>
    </xf>
    <xf numFmtId="0" fontId="32" fillId="3" borderId="23" xfId="0" applyFont="1" applyFill="1" applyBorder="1" applyAlignment="1">
      <alignment horizontal="left" vertical="center"/>
    </xf>
    <xf numFmtId="0" fontId="32" fillId="3" borderId="77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/>
    </xf>
    <xf numFmtId="0" fontId="32" fillId="3" borderId="26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64" xfId="0" applyFont="1" applyFill="1" applyBorder="1" applyAlignment="1">
      <alignment horizontal="center" vertical="center"/>
    </xf>
    <xf numFmtId="0" fontId="10" fillId="0" borderId="6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49" fontId="13" fillId="0" borderId="28" xfId="2" applyNumberFormat="1" applyFont="1" applyBorder="1" applyAlignment="1">
      <alignment horizontal="center" vertical="center" wrapText="1"/>
    </xf>
    <xf numFmtId="49" fontId="13" fillId="0" borderId="29" xfId="2" applyNumberFormat="1" applyFont="1" applyBorder="1" applyAlignment="1">
      <alignment horizontal="center" vertical="center" wrapText="1"/>
    </xf>
    <xf numFmtId="49" fontId="13" fillId="0" borderId="30" xfId="2" applyNumberFormat="1" applyFont="1" applyBorder="1" applyAlignment="1">
      <alignment horizontal="center" vertical="center" wrapText="1"/>
    </xf>
    <xf numFmtId="49" fontId="6" fillId="0" borderId="26" xfId="2" applyNumberFormat="1" applyBorder="1" applyAlignment="1">
      <alignment horizontal="center" vertical="center" shrinkToFit="1"/>
    </xf>
    <xf numFmtId="49" fontId="6" fillId="0" borderId="4" xfId="2" applyNumberFormat="1" applyBorder="1" applyAlignment="1">
      <alignment horizontal="center" vertical="center" shrinkToFit="1"/>
    </xf>
    <xf numFmtId="49" fontId="6" fillId="0" borderId="39" xfId="2" applyNumberFormat="1" applyBorder="1" applyAlignment="1">
      <alignment horizontal="center" vertical="center" shrinkToFit="1"/>
    </xf>
    <xf numFmtId="49" fontId="6" fillId="0" borderId="40" xfId="2" applyNumberFormat="1" applyBorder="1" applyAlignment="1">
      <alignment horizontal="center" vertical="center" shrinkToFit="1"/>
    </xf>
    <xf numFmtId="49" fontId="6" fillId="0" borderId="25" xfId="2" applyNumberFormat="1" applyBorder="1" applyAlignment="1">
      <alignment horizontal="center" vertical="center" shrinkToFit="1"/>
    </xf>
    <xf numFmtId="49" fontId="6" fillId="0" borderId="78" xfId="2" applyNumberFormat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21" fillId="0" borderId="89" xfId="0" applyFont="1" applyBorder="1" applyAlignment="1">
      <alignment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35" xfId="0" applyFont="1" applyFill="1" applyBorder="1" applyAlignment="1">
      <alignment horizontal="center" vertical="center" wrapText="1"/>
    </xf>
    <xf numFmtId="0" fontId="39" fillId="6" borderId="61" xfId="0" applyFont="1" applyFill="1" applyBorder="1" applyAlignment="1">
      <alignment horizontal="center" vertical="center" shrinkToFit="1"/>
    </xf>
    <xf numFmtId="0" fontId="39" fillId="6" borderId="32" xfId="0" applyFont="1" applyFill="1" applyBorder="1" applyAlignment="1">
      <alignment horizontal="center" vertical="center" shrinkToFit="1"/>
    </xf>
    <xf numFmtId="0" fontId="39" fillId="6" borderId="33" xfId="0" applyFont="1" applyFill="1" applyBorder="1" applyAlignment="1">
      <alignment horizontal="center" vertical="center" shrinkToFit="1"/>
    </xf>
    <xf numFmtId="0" fontId="21" fillId="6" borderId="32" xfId="0" applyFont="1" applyFill="1" applyBorder="1" applyAlignment="1">
      <alignment horizontal="left" vertical="center" wrapText="1"/>
    </xf>
    <xf numFmtId="0" fontId="21" fillId="6" borderId="62" xfId="0" applyFont="1" applyFill="1" applyBorder="1" applyAlignment="1">
      <alignment horizontal="left" vertical="center" wrapText="1"/>
    </xf>
    <xf numFmtId="0" fontId="21" fillId="6" borderId="42" xfId="0" applyFont="1" applyFill="1" applyBorder="1" applyAlignment="1">
      <alignment horizontal="center" vertical="center" wrapText="1"/>
    </xf>
    <xf numFmtId="0" fontId="21" fillId="6" borderId="43" xfId="0" applyFont="1" applyFill="1" applyBorder="1" applyAlignment="1">
      <alignment horizontal="center" vertical="center" wrapText="1"/>
    </xf>
    <xf numFmtId="0" fontId="21" fillId="6" borderId="65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58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25" fillId="0" borderId="89" xfId="0" applyFont="1" applyBorder="1" applyAlignment="1">
      <alignment horizontal="right" vertical="center" wrapText="1"/>
    </xf>
    <xf numFmtId="0" fontId="21" fillId="0" borderId="0" xfId="0" applyFont="1" applyAlignment="1">
      <alignment horizontal="left" vertical="center"/>
    </xf>
    <xf numFmtId="0" fontId="28" fillId="6" borderId="4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 wrapText="1"/>
    </xf>
    <xf numFmtId="0" fontId="0" fillId="3" borderId="5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6" fillId="0" borderId="83" xfId="0" applyFont="1" applyBorder="1" applyAlignment="1">
      <alignment horizontal="right" vertical="center"/>
    </xf>
    <xf numFmtId="0" fontId="33" fillId="0" borderId="59" xfId="0" applyFont="1" applyBorder="1" applyAlignment="1">
      <alignment horizontal="right" vertical="center"/>
    </xf>
    <xf numFmtId="0" fontId="3" fillId="0" borderId="8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82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83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31" fontId="21" fillId="6" borderId="29" xfId="0" applyNumberFormat="1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1" fillId="6" borderId="39" xfId="0" applyFont="1" applyFill="1" applyBorder="1" applyAlignment="1">
      <alignment horizontal="center" vertical="center" wrapText="1"/>
    </xf>
    <xf numFmtId="0" fontId="33" fillId="3" borderId="63" xfId="0" applyFont="1" applyFill="1" applyBorder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0" fontId="25" fillId="6" borderId="49" xfId="0" applyFont="1" applyFill="1" applyBorder="1" applyAlignment="1">
      <alignment horizontal="center" vertical="center" wrapText="1"/>
    </xf>
    <xf numFmtId="0" fontId="25" fillId="6" borderId="50" xfId="0" applyFont="1" applyFill="1" applyBorder="1" applyAlignment="1">
      <alignment horizontal="center" vertical="center" wrapText="1"/>
    </xf>
    <xf numFmtId="0" fontId="25" fillId="6" borderId="48" xfId="0" applyFont="1" applyFill="1" applyBorder="1" applyAlignment="1">
      <alignment horizontal="center" vertical="center" wrapText="1"/>
    </xf>
    <xf numFmtId="0" fontId="25" fillId="6" borderId="5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39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2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25" fillId="6" borderId="32" xfId="0" applyFont="1" applyFill="1" applyBorder="1" applyAlignment="1">
      <alignment horizontal="left" vertical="center" wrapText="1"/>
    </xf>
    <xf numFmtId="0" fontId="3" fillId="3" borderId="61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25" fillId="6" borderId="41" xfId="0" applyFont="1" applyFill="1" applyBorder="1" applyAlignment="1">
      <alignment horizontal="left" vertical="center"/>
    </xf>
    <xf numFmtId="0" fontId="3" fillId="0" borderId="72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left" vertical="center" wrapText="1"/>
    </xf>
    <xf numFmtId="0" fontId="3" fillId="3" borderId="65" xfId="0" applyFont="1" applyFill="1" applyBorder="1" applyAlignment="1">
      <alignment horizontal="left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71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textRotation="255"/>
    </xf>
    <xf numFmtId="0" fontId="21" fillId="0" borderId="55" xfId="0" applyFont="1" applyBorder="1" applyAlignment="1">
      <alignment horizontal="center" vertical="center" textRotation="255"/>
    </xf>
    <xf numFmtId="0" fontId="21" fillId="0" borderId="98" xfId="0" applyFont="1" applyBorder="1" applyAlignment="1">
      <alignment horizontal="center" vertical="center" textRotation="255"/>
    </xf>
    <xf numFmtId="0" fontId="25" fillId="0" borderId="90" xfId="0" applyFont="1" applyBorder="1" applyAlignment="1">
      <alignment horizontal="center" vertical="center" wrapText="1"/>
    </xf>
    <xf numFmtId="0" fontId="25" fillId="0" borderId="91" xfId="0" applyFont="1" applyBorder="1" applyAlignment="1">
      <alignment horizontal="center" vertical="center" wrapText="1"/>
    </xf>
    <xf numFmtId="0" fontId="21" fillId="0" borderId="92" xfId="0" applyFont="1" applyBorder="1" applyAlignment="1">
      <alignment horizontal="left" vertical="center" wrapText="1"/>
    </xf>
    <xf numFmtId="0" fontId="21" fillId="0" borderId="93" xfId="0" applyFont="1" applyBorder="1" applyAlignment="1">
      <alignment horizontal="left" vertical="center" wrapText="1"/>
    </xf>
    <xf numFmtId="0" fontId="21" fillId="0" borderId="94" xfId="0" applyFont="1" applyBorder="1" applyAlignment="1">
      <alignment horizontal="left" vertical="center" wrapText="1"/>
    </xf>
    <xf numFmtId="0" fontId="25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left" vertical="center" wrapText="1"/>
    </xf>
    <xf numFmtId="0" fontId="21" fillId="0" borderId="81" xfId="0" applyFont="1" applyBorder="1" applyAlignment="1">
      <alignment horizontal="left" vertical="center" wrapText="1"/>
    </xf>
    <xf numFmtId="0" fontId="21" fillId="0" borderId="95" xfId="0" applyFont="1" applyBorder="1" applyAlignment="1">
      <alignment horizontal="left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96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righ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99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left" vertical="center" wrapText="1"/>
    </xf>
    <xf numFmtId="0" fontId="25" fillId="0" borderId="78" xfId="0" applyFont="1" applyBorder="1" applyAlignment="1">
      <alignment horizontal="left" vertical="center" wrapText="1"/>
    </xf>
    <xf numFmtId="0" fontId="25" fillId="0" borderId="87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 wrapText="1"/>
    </xf>
  </cellXfs>
  <cellStyles count="4">
    <cellStyle name="標準" xfId="0" builtinId="0"/>
    <cellStyle name="標準 2" xfId="1" xr:uid="{9C3B3589-3B55-4D4B-AD76-1BC72D7D127F}"/>
    <cellStyle name="標準 2 2" xfId="2" xr:uid="{0C959A65-E715-416F-B653-18A3382C0A44}"/>
    <cellStyle name="標準 3" xfId="3" xr:uid="{2497D6FB-0141-4276-AE35-AC57BDA78B42}"/>
  </cellStyles>
  <dxfs count="60"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 patternType="solid">
          <fgColor theme="0"/>
          <bgColor auto="1"/>
        </patternFill>
      </fill>
    </dxf>
    <dxf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/>
              <a:t>日付別患者発生状況（エピカーブ）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1.4234788308227149E-2"/>
          <c:y val="5.8778166324375603E-2"/>
          <c:w val="0.97769773827776474"/>
          <c:h val="0.827201539384616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集計!$C$1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集計!$C$2:$C$61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0-48D2-9A56-18A78AE59821}"/>
            </c:ext>
          </c:extLst>
        </c:ser>
        <c:ser>
          <c:idx val="1"/>
          <c:order val="1"/>
          <c:tx>
            <c:strRef>
              <c:f>集計!$D$1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集計!$D$2:$D$61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0-48D2-9A56-18A78AE59821}"/>
            </c:ext>
          </c:extLst>
        </c:ser>
        <c:ser>
          <c:idx val="2"/>
          <c:order val="2"/>
          <c:tx>
            <c:strRef>
              <c:f>集計!$E$1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集計!$E$2:$E$61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0-48D2-9A56-18A78AE59821}"/>
            </c:ext>
          </c:extLst>
        </c:ser>
        <c:ser>
          <c:idx val="3"/>
          <c:order val="3"/>
          <c:tx>
            <c:strRef>
              <c:f>集計!$F$1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集計!$F$2:$F$61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F0-48D2-9A56-18A78AE59821}"/>
            </c:ext>
          </c:extLst>
        </c:ser>
        <c:ser>
          <c:idx val="4"/>
          <c:order val="4"/>
          <c:tx>
            <c:strRef>
              <c:f>集計!$G$1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集計!$G$2:$G$61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F0-48D2-9A56-18A78AE59821}"/>
            </c:ext>
          </c:extLst>
        </c:ser>
        <c:ser>
          <c:idx val="5"/>
          <c:order val="5"/>
          <c:tx>
            <c:strRef>
              <c:f>集計!$H$1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集計!$H$2:$H$61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F0-48D2-9A56-18A78AE59821}"/>
            </c:ext>
          </c:extLst>
        </c:ser>
        <c:ser>
          <c:idx val="6"/>
          <c:order val="6"/>
          <c:tx>
            <c:strRef>
              <c:f>集計!$I$1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集計!$I$2:$I$61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F0-48D2-9A56-18A78AE59821}"/>
            </c:ext>
          </c:extLst>
        </c:ser>
        <c:ser>
          <c:idx val="7"/>
          <c:order val="7"/>
          <c:tx>
            <c:strRef>
              <c:f>集計!$J$1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集計!$J$2:$J$61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F0-48D2-9A56-18A78AE59821}"/>
            </c:ext>
          </c:extLst>
        </c:ser>
        <c:ser>
          <c:idx val="8"/>
          <c:order val="8"/>
          <c:tx>
            <c:strRef>
              <c:f>集計!$K$1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集計!$K$2:$K$61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F0-48D2-9A56-18A78AE59821}"/>
            </c:ext>
          </c:extLst>
        </c:ser>
        <c:ser>
          <c:idx val="9"/>
          <c:order val="9"/>
          <c:tx>
            <c:strRef>
              <c:f>集計!$L$1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集計!$L$2:$L$61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F0-48D2-9A56-18A78AE59821}"/>
            </c:ext>
          </c:extLst>
        </c:ser>
        <c:ser>
          <c:idx val="10"/>
          <c:order val="10"/>
          <c:tx>
            <c:strRef>
              <c:f>集計!$M$1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集計!$M$2:$M$61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0-4A49-BBBF-9FB42427870F}"/>
            </c:ext>
          </c:extLst>
        </c:ser>
        <c:ser>
          <c:idx val="11"/>
          <c:order val="11"/>
          <c:tx>
            <c:strRef>
              <c:f>集計!$N$1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集計!$N$2:$N$61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20-4A49-BBBF-9FB42427870F}"/>
            </c:ext>
          </c:extLst>
        </c:ser>
        <c:ser>
          <c:idx val="12"/>
          <c:order val="12"/>
          <c:tx>
            <c:strRef>
              <c:f>集計!$O$1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集計!$O$2:$O$61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20-4A49-BBBF-9FB42427870F}"/>
            </c:ext>
          </c:extLst>
        </c:ser>
        <c:ser>
          <c:idx val="13"/>
          <c:order val="13"/>
          <c:tx>
            <c:strRef>
              <c:f>集計!$P$1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集計!$P$2:$P$61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20-4A49-BBBF-9FB42427870F}"/>
            </c:ext>
          </c:extLst>
        </c:ser>
        <c:ser>
          <c:idx val="14"/>
          <c:order val="14"/>
          <c:tx>
            <c:strRef>
              <c:f>集計!$Q$1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集計!$Q$2:$Q$61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20-4A49-BBBF-9FB42427870F}"/>
            </c:ext>
          </c:extLst>
        </c:ser>
        <c:ser>
          <c:idx val="15"/>
          <c:order val="15"/>
          <c:tx>
            <c:strRef>
              <c:f>集計!$R$1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集計!$R$2:$R$61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20-4A49-BBBF-9FB424278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83985648"/>
        <c:axId val="1683973168"/>
      </c:barChart>
      <c:catAx>
        <c:axId val="168398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3973168"/>
        <c:crosses val="autoZero"/>
        <c:auto val="1"/>
        <c:lblAlgn val="ctr"/>
        <c:lblOffset val="100"/>
        <c:noMultiLvlLbl val="0"/>
      </c:catAx>
      <c:valAx>
        <c:axId val="16839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39856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892033297817965E-2"/>
          <c:y val="0.96928483637430518"/>
          <c:w val="0.94128230670836111"/>
          <c:h val="2.2658768862351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日付患者発生状況（エピカーブ）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282950979807951E-2"/>
          <c:y val="1.3637541117416189E-2"/>
          <c:w val="0.92992203800161499"/>
          <c:h val="0.66149806693157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集計!$C$1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集計!$C$2:$C$61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7-49D8-AAB7-E0D5D63D4D10}"/>
            </c:ext>
          </c:extLst>
        </c:ser>
        <c:ser>
          <c:idx val="1"/>
          <c:order val="1"/>
          <c:tx>
            <c:strRef>
              <c:f>集計!$D$1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集計!$D$2:$D$61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07-49D8-AAB7-E0D5D63D4D10}"/>
            </c:ext>
          </c:extLst>
        </c:ser>
        <c:ser>
          <c:idx val="2"/>
          <c:order val="2"/>
          <c:tx>
            <c:strRef>
              <c:f>集計!$E$1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集計!$E$2:$E$61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07-49D8-AAB7-E0D5D63D4D10}"/>
            </c:ext>
          </c:extLst>
        </c:ser>
        <c:ser>
          <c:idx val="3"/>
          <c:order val="3"/>
          <c:tx>
            <c:strRef>
              <c:f>集計!$F$1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集計!$F$2:$F$61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07-49D8-AAB7-E0D5D63D4D10}"/>
            </c:ext>
          </c:extLst>
        </c:ser>
        <c:ser>
          <c:idx val="4"/>
          <c:order val="4"/>
          <c:tx>
            <c:strRef>
              <c:f>集計!$G$1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集計!$G$2:$G$61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07-49D8-AAB7-E0D5D63D4D10}"/>
            </c:ext>
          </c:extLst>
        </c:ser>
        <c:ser>
          <c:idx val="5"/>
          <c:order val="5"/>
          <c:tx>
            <c:strRef>
              <c:f>集計!$H$1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集計!$H$2:$H$61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07-49D8-AAB7-E0D5D63D4D10}"/>
            </c:ext>
          </c:extLst>
        </c:ser>
        <c:ser>
          <c:idx val="6"/>
          <c:order val="6"/>
          <c:tx>
            <c:strRef>
              <c:f>集計!$I$1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集計!$I$2:$I$61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07-49D8-AAB7-E0D5D63D4D10}"/>
            </c:ext>
          </c:extLst>
        </c:ser>
        <c:ser>
          <c:idx val="7"/>
          <c:order val="7"/>
          <c:tx>
            <c:strRef>
              <c:f>集計!$J$1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集計!$J$2:$J$61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07-49D8-AAB7-E0D5D63D4D10}"/>
            </c:ext>
          </c:extLst>
        </c:ser>
        <c:ser>
          <c:idx val="8"/>
          <c:order val="8"/>
          <c:tx>
            <c:strRef>
              <c:f>集計!$K$1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集計!$K$2:$K$61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E07-49D8-AAB7-E0D5D63D4D10}"/>
            </c:ext>
          </c:extLst>
        </c:ser>
        <c:ser>
          <c:idx val="9"/>
          <c:order val="9"/>
          <c:tx>
            <c:strRef>
              <c:f>集計!$L$1</c:f>
              <c:strCache>
                <c:ptCount val="1"/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集計!$L$2:$L$61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07-49D8-AAB7-E0D5D63D4D10}"/>
            </c:ext>
          </c:extLst>
        </c:ser>
        <c:ser>
          <c:idx val="10"/>
          <c:order val="10"/>
          <c:tx>
            <c:strRef>
              <c:f>集計!$M$1</c:f>
              <c:strCache>
                <c:ptCount val="1"/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集計!$M$2:$M$61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5-47BF-A67C-61743972C7ED}"/>
            </c:ext>
          </c:extLst>
        </c:ser>
        <c:ser>
          <c:idx val="11"/>
          <c:order val="11"/>
          <c:tx>
            <c:strRef>
              <c:f>集計!$N$1</c:f>
              <c:strCache>
                <c:ptCount val="1"/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集計!$N$2:$N$61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5-47BF-A67C-61743972C7ED}"/>
            </c:ext>
          </c:extLst>
        </c:ser>
        <c:ser>
          <c:idx val="12"/>
          <c:order val="12"/>
          <c:tx>
            <c:strRef>
              <c:f>集計!$O$1</c:f>
              <c:strCache>
                <c:ptCount val="1"/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集計!$O$2:$O$61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D5-47BF-A67C-61743972C7ED}"/>
            </c:ext>
          </c:extLst>
        </c:ser>
        <c:ser>
          <c:idx val="13"/>
          <c:order val="13"/>
          <c:tx>
            <c:strRef>
              <c:f>集計!$P$1</c:f>
              <c:strCache>
                <c:ptCount val="1"/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集計!$P$2:$P$61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D5-47BF-A67C-61743972C7ED}"/>
            </c:ext>
          </c:extLst>
        </c:ser>
        <c:ser>
          <c:idx val="14"/>
          <c:order val="14"/>
          <c:tx>
            <c:strRef>
              <c:f>集計!$Q$1</c:f>
              <c:strCache>
                <c:ptCount val="1"/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集計!$Q$2:$Q$61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D5-47BF-A67C-61743972C7ED}"/>
            </c:ext>
          </c:extLst>
        </c:ser>
        <c:ser>
          <c:idx val="15"/>
          <c:order val="15"/>
          <c:tx>
            <c:strRef>
              <c:f>集計!$R$1</c:f>
              <c:strCache>
                <c:ptCount val="1"/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集計!$A$2:$B$61</c:f>
              <c:multiLvlStrCache>
                <c:ptCount val="60"/>
                <c:lvl>
                  <c:pt idx="0">
                    <c:v>1/0</c:v>
                  </c:pt>
                  <c:pt idx="1">
                    <c:v>1/1</c:v>
                  </c:pt>
                  <c:pt idx="2">
                    <c:v>1/2</c:v>
                  </c:pt>
                  <c:pt idx="3">
                    <c:v>1/3</c:v>
                  </c:pt>
                  <c:pt idx="4">
                    <c:v>1/4</c:v>
                  </c:pt>
                  <c:pt idx="5">
                    <c:v>1/5</c:v>
                  </c:pt>
                  <c:pt idx="6">
                    <c:v>1/6</c:v>
                  </c:pt>
                  <c:pt idx="7">
                    <c:v>1/7</c:v>
                  </c:pt>
                  <c:pt idx="8">
                    <c:v>1/8</c:v>
                  </c:pt>
                  <c:pt idx="9">
                    <c:v>1/9</c:v>
                  </c:pt>
                  <c:pt idx="10">
                    <c:v>1/10</c:v>
                  </c:pt>
                  <c:pt idx="11">
                    <c:v>1/11</c:v>
                  </c:pt>
                  <c:pt idx="12">
                    <c:v>1/12</c:v>
                  </c:pt>
                  <c:pt idx="13">
                    <c:v>1/13</c:v>
                  </c:pt>
                  <c:pt idx="14">
                    <c:v>1/14</c:v>
                  </c:pt>
                  <c:pt idx="15">
                    <c:v>1/15</c:v>
                  </c:pt>
                  <c:pt idx="16">
                    <c:v>1/16</c:v>
                  </c:pt>
                  <c:pt idx="17">
                    <c:v>1/17</c:v>
                  </c:pt>
                  <c:pt idx="18">
                    <c:v>1/18</c:v>
                  </c:pt>
                  <c:pt idx="19">
                    <c:v>1/19</c:v>
                  </c:pt>
                  <c:pt idx="20">
                    <c:v>1/20</c:v>
                  </c:pt>
                  <c:pt idx="21">
                    <c:v>1/21</c:v>
                  </c:pt>
                  <c:pt idx="22">
                    <c:v>1/22</c:v>
                  </c:pt>
                  <c:pt idx="23">
                    <c:v>1/23</c:v>
                  </c:pt>
                  <c:pt idx="24">
                    <c:v>1/24</c:v>
                  </c:pt>
                  <c:pt idx="25">
                    <c:v>1/25</c:v>
                  </c:pt>
                  <c:pt idx="26">
                    <c:v>1/26</c:v>
                  </c:pt>
                  <c:pt idx="27">
                    <c:v>1/27</c:v>
                  </c:pt>
                  <c:pt idx="28">
                    <c:v>1/28</c:v>
                  </c:pt>
                  <c:pt idx="29">
                    <c:v>1/29</c:v>
                  </c:pt>
                  <c:pt idx="30">
                    <c:v>1/30</c:v>
                  </c:pt>
                  <c:pt idx="31">
                    <c:v>1/31</c:v>
                  </c:pt>
                  <c:pt idx="32">
                    <c:v>2/1</c:v>
                  </c:pt>
                  <c:pt idx="33">
                    <c:v>2/2</c:v>
                  </c:pt>
                  <c:pt idx="34">
                    <c:v>2/3</c:v>
                  </c:pt>
                  <c:pt idx="35">
                    <c:v>2/4</c:v>
                  </c:pt>
                  <c:pt idx="36">
                    <c:v>2/5</c:v>
                  </c:pt>
                  <c:pt idx="37">
                    <c:v>2/6</c:v>
                  </c:pt>
                  <c:pt idx="38">
                    <c:v>2/7</c:v>
                  </c:pt>
                  <c:pt idx="39">
                    <c:v>2/8</c:v>
                  </c:pt>
                  <c:pt idx="40">
                    <c:v>2/9</c:v>
                  </c:pt>
                  <c:pt idx="41">
                    <c:v>2/10</c:v>
                  </c:pt>
                  <c:pt idx="42">
                    <c:v>2/11</c:v>
                  </c:pt>
                  <c:pt idx="43">
                    <c:v>2/12</c:v>
                  </c:pt>
                  <c:pt idx="44">
                    <c:v>2/13</c:v>
                  </c:pt>
                  <c:pt idx="45">
                    <c:v>2/14</c:v>
                  </c:pt>
                  <c:pt idx="46">
                    <c:v>2/15</c:v>
                  </c:pt>
                  <c:pt idx="47">
                    <c:v>2/16</c:v>
                  </c:pt>
                  <c:pt idx="48">
                    <c:v>2/17</c:v>
                  </c:pt>
                  <c:pt idx="49">
                    <c:v>2/18</c:v>
                  </c:pt>
                  <c:pt idx="50">
                    <c:v>2/19</c:v>
                  </c:pt>
                  <c:pt idx="51">
                    <c:v>2/20</c:v>
                  </c:pt>
                  <c:pt idx="52">
                    <c:v>2/21</c:v>
                  </c:pt>
                  <c:pt idx="53">
                    <c:v>2/22</c:v>
                  </c:pt>
                  <c:pt idx="54">
                    <c:v>2/23</c:v>
                  </c:pt>
                  <c:pt idx="55">
                    <c:v>2/24</c:v>
                  </c:pt>
                  <c:pt idx="56">
                    <c:v>2/25</c:v>
                  </c:pt>
                  <c:pt idx="57">
                    <c:v>2/26</c:v>
                  </c:pt>
                  <c:pt idx="58">
                    <c:v>2/27</c:v>
                  </c:pt>
                  <c:pt idx="59">
                    <c:v>2/28</c:v>
                  </c:pt>
                </c:lvl>
                <c:lvl>
                  <c:pt idx="0">
                    <c:v>1日目</c:v>
                  </c:pt>
                  <c:pt idx="1">
                    <c:v>2日目</c:v>
                  </c:pt>
                  <c:pt idx="2">
                    <c:v>3日目</c:v>
                  </c:pt>
                  <c:pt idx="3">
                    <c:v>4日目</c:v>
                  </c:pt>
                  <c:pt idx="4">
                    <c:v>5日目</c:v>
                  </c:pt>
                  <c:pt idx="5">
                    <c:v>6日目</c:v>
                  </c:pt>
                  <c:pt idx="6">
                    <c:v>7日目</c:v>
                  </c:pt>
                  <c:pt idx="7">
                    <c:v>8日目</c:v>
                  </c:pt>
                  <c:pt idx="8">
                    <c:v>9日目</c:v>
                  </c:pt>
                  <c:pt idx="9">
                    <c:v>10日目</c:v>
                  </c:pt>
                  <c:pt idx="10">
                    <c:v>11日目</c:v>
                  </c:pt>
                  <c:pt idx="11">
                    <c:v>12日目</c:v>
                  </c:pt>
                  <c:pt idx="12">
                    <c:v>13日目</c:v>
                  </c:pt>
                  <c:pt idx="13">
                    <c:v>14日目</c:v>
                  </c:pt>
                  <c:pt idx="14">
                    <c:v>15日目</c:v>
                  </c:pt>
                  <c:pt idx="15">
                    <c:v>16日目</c:v>
                  </c:pt>
                  <c:pt idx="16">
                    <c:v>17日目</c:v>
                  </c:pt>
                  <c:pt idx="17">
                    <c:v>18日目</c:v>
                  </c:pt>
                  <c:pt idx="18">
                    <c:v>19日目</c:v>
                  </c:pt>
                  <c:pt idx="19">
                    <c:v>20日目</c:v>
                  </c:pt>
                  <c:pt idx="20">
                    <c:v>21日目</c:v>
                  </c:pt>
                  <c:pt idx="21">
                    <c:v>22日目</c:v>
                  </c:pt>
                  <c:pt idx="22">
                    <c:v>23日目</c:v>
                  </c:pt>
                  <c:pt idx="23">
                    <c:v>24日目</c:v>
                  </c:pt>
                  <c:pt idx="24">
                    <c:v>25日目</c:v>
                  </c:pt>
                  <c:pt idx="25">
                    <c:v>26日目</c:v>
                  </c:pt>
                  <c:pt idx="26">
                    <c:v>27日目</c:v>
                  </c:pt>
                  <c:pt idx="27">
                    <c:v>28日目</c:v>
                  </c:pt>
                  <c:pt idx="28">
                    <c:v>29日目</c:v>
                  </c:pt>
                  <c:pt idx="29">
                    <c:v>30日目</c:v>
                  </c:pt>
                  <c:pt idx="30">
                    <c:v>31日目</c:v>
                  </c:pt>
                  <c:pt idx="31">
                    <c:v>32日目</c:v>
                  </c:pt>
                  <c:pt idx="32">
                    <c:v>33日目</c:v>
                  </c:pt>
                  <c:pt idx="33">
                    <c:v>34日目</c:v>
                  </c:pt>
                  <c:pt idx="34">
                    <c:v>35日目</c:v>
                  </c:pt>
                  <c:pt idx="35">
                    <c:v>36日目</c:v>
                  </c:pt>
                  <c:pt idx="36">
                    <c:v>37日目</c:v>
                  </c:pt>
                  <c:pt idx="37">
                    <c:v>38日目</c:v>
                  </c:pt>
                  <c:pt idx="38">
                    <c:v>39日目</c:v>
                  </c:pt>
                  <c:pt idx="39">
                    <c:v>40日目</c:v>
                  </c:pt>
                  <c:pt idx="40">
                    <c:v>41日目</c:v>
                  </c:pt>
                  <c:pt idx="41">
                    <c:v>42日目</c:v>
                  </c:pt>
                  <c:pt idx="42">
                    <c:v>43日目</c:v>
                  </c:pt>
                  <c:pt idx="43">
                    <c:v>44日目</c:v>
                  </c:pt>
                  <c:pt idx="44">
                    <c:v>45日目</c:v>
                  </c:pt>
                  <c:pt idx="45">
                    <c:v>46日目</c:v>
                  </c:pt>
                  <c:pt idx="46">
                    <c:v>47日目</c:v>
                  </c:pt>
                  <c:pt idx="47">
                    <c:v>48日目</c:v>
                  </c:pt>
                  <c:pt idx="48">
                    <c:v>49日目</c:v>
                  </c:pt>
                  <c:pt idx="49">
                    <c:v>50日目</c:v>
                  </c:pt>
                  <c:pt idx="50">
                    <c:v>51日目</c:v>
                  </c:pt>
                  <c:pt idx="51">
                    <c:v>52日目</c:v>
                  </c:pt>
                  <c:pt idx="52">
                    <c:v>53日目</c:v>
                  </c:pt>
                  <c:pt idx="53">
                    <c:v>54日目</c:v>
                  </c:pt>
                  <c:pt idx="54">
                    <c:v>55日目</c:v>
                  </c:pt>
                  <c:pt idx="55">
                    <c:v>56日目</c:v>
                  </c:pt>
                  <c:pt idx="56">
                    <c:v>57日目</c:v>
                  </c:pt>
                  <c:pt idx="57">
                    <c:v>58日目</c:v>
                  </c:pt>
                  <c:pt idx="58">
                    <c:v>59日目</c:v>
                  </c:pt>
                  <c:pt idx="59">
                    <c:v>60日目</c:v>
                  </c:pt>
                </c:lvl>
              </c:multiLvlStrCache>
            </c:multiLvlStrRef>
          </c:cat>
          <c:val>
            <c:numRef>
              <c:f>集計!$R$2:$R$61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D5-47BF-A67C-61743972C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83985648"/>
        <c:axId val="1683973168"/>
      </c:barChart>
      <c:catAx>
        <c:axId val="168398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3973168"/>
        <c:crosses val="autoZero"/>
        <c:auto val="1"/>
        <c:lblAlgn val="ctr"/>
        <c:lblOffset val="100"/>
        <c:noMultiLvlLbl val="0"/>
      </c:catAx>
      <c:valAx>
        <c:axId val="168397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8398564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日付別患者発生状況</a:t>
            </a:r>
            <a:r>
              <a:rPr lang="en-US" altLang="ja-JP"/>
              <a:t>(</a:t>
            </a:r>
            <a:r>
              <a:rPr lang="ja-JP" altLang="en-US"/>
              <a:t>エピカーブ</a:t>
            </a:r>
            <a:r>
              <a:rPr lang="en-US" altLang="ja-JP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247594050743659E-2"/>
          <c:y val="0.18717592592592591"/>
          <c:w val="0.90286351706036749"/>
          <c:h val="0.48346274424030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'補足用(ご自由にお使いください)'!$D$6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'補足用(ご自由にお使いください)'!$D$7:$D$32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E1DF-4C3D-9501-D872DFC893F8}"/>
            </c:ext>
          </c:extLst>
        </c:ser>
        <c:ser>
          <c:idx val="1"/>
          <c:order val="1"/>
          <c:tx>
            <c:strRef>
              <c:f>'補足用(ご自由にお使いください)'!$E$6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'補足用(ご自由にお使いください)'!$E$7:$E$32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1-E1DF-4C3D-9501-D872DFC893F8}"/>
            </c:ext>
          </c:extLst>
        </c:ser>
        <c:ser>
          <c:idx val="2"/>
          <c:order val="2"/>
          <c:tx>
            <c:strRef>
              <c:f>'補足用(ご自由にお使いください)'!$F$6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'補足用(ご自由にお使いください)'!$F$7:$F$32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2-E1DF-4C3D-9501-D872DFC893F8}"/>
            </c:ext>
          </c:extLst>
        </c:ser>
        <c:ser>
          <c:idx val="3"/>
          <c:order val="3"/>
          <c:tx>
            <c:strRef>
              <c:f>'補足用(ご自由にお使いください)'!$G$6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'補足用(ご自由にお使いください)'!$G$7:$G$32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3-E1DF-4C3D-9501-D872DFC893F8}"/>
            </c:ext>
          </c:extLst>
        </c:ser>
        <c:ser>
          <c:idx val="4"/>
          <c:order val="4"/>
          <c:tx>
            <c:strRef>
              <c:f>'補足用(ご自由にお使いください)'!$H$6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'補足用(ご自由にお使いください)'!$H$7:$H$32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4-E1DF-4C3D-9501-D872DFC893F8}"/>
            </c:ext>
          </c:extLst>
        </c:ser>
        <c:ser>
          <c:idx val="5"/>
          <c:order val="5"/>
          <c:tx>
            <c:strRef>
              <c:f>'補足用(ご自由にお使いください)'!$I$6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'補足用(ご自由にお使いください)'!$I$7:$I$32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5-E1DF-4C3D-9501-D872DFC893F8}"/>
            </c:ext>
          </c:extLst>
        </c:ser>
        <c:ser>
          <c:idx val="6"/>
          <c:order val="6"/>
          <c:tx>
            <c:strRef>
              <c:f>'補足用(ご自由にお使いください)'!$J$6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'補足用(ご自由にお使いください)'!$J$7:$J$32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6-E1DF-4C3D-9501-D872DFC893F8}"/>
            </c:ext>
          </c:extLst>
        </c:ser>
        <c:ser>
          <c:idx val="7"/>
          <c:order val="7"/>
          <c:tx>
            <c:strRef>
              <c:f>'補足用(ご自由にお使いください)'!$K$6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'補足用(ご自由にお使いください)'!$K$7:$K$32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7-E1DF-4C3D-9501-D872DFC89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2375888"/>
        <c:axId val="782385968"/>
      </c:barChart>
      <c:catAx>
        <c:axId val="782375888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385968"/>
        <c:crosses val="autoZero"/>
        <c:auto val="1"/>
        <c:lblAlgn val="ctr"/>
        <c:lblOffset val="100"/>
        <c:noMultiLvlLbl val="1"/>
      </c:catAx>
      <c:valAx>
        <c:axId val="78238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375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日付別患者発生状況</a:t>
            </a:r>
            <a:r>
              <a:rPr lang="en-US" altLang="ja-JP"/>
              <a:t>(</a:t>
            </a:r>
            <a:r>
              <a:rPr lang="ja-JP" altLang="en-US"/>
              <a:t>エピカーブ</a:t>
            </a:r>
            <a:r>
              <a:rPr lang="en-US" altLang="ja-JP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247594050743659E-2"/>
          <c:y val="0.18717592592592591"/>
          <c:w val="0.90286351706036749"/>
          <c:h val="0.48346274424030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'補足用(ご自由にお使いください)'!$D$6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'補足用(ご自由にお使いください)'!$D$7:$D$32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A1A1-4A1A-B175-8C8CD9764A66}"/>
            </c:ext>
          </c:extLst>
        </c:ser>
        <c:ser>
          <c:idx val="1"/>
          <c:order val="1"/>
          <c:tx>
            <c:strRef>
              <c:f>'補足用(ご自由にお使いください)'!$E$6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'補足用(ご自由にお使いください)'!$E$7:$E$32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1-A1A1-4A1A-B175-8C8CD9764A66}"/>
            </c:ext>
          </c:extLst>
        </c:ser>
        <c:ser>
          <c:idx val="2"/>
          <c:order val="2"/>
          <c:tx>
            <c:strRef>
              <c:f>'補足用(ご自由にお使いください)'!$F$6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'補足用(ご自由にお使いください)'!$F$7:$F$32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2-A1A1-4A1A-B175-8C8CD9764A66}"/>
            </c:ext>
          </c:extLst>
        </c:ser>
        <c:ser>
          <c:idx val="3"/>
          <c:order val="3"/>
          <c:tx>
            <c:strRef>
              <c:f>'補足用(ご自由にお使いください)'!$G$6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'補足用(ご自由にお使いください)'!$G$7:$G$32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3-A1A1-4A1A-B175-8C8CD9764A66}"/>
            </c:ext>
          </c:extLst>
        </c:ser>
        <c:ser>
          <c:idx val="4"/>
          <c:order val="4"/>
          <c:tx>
            <c:strRef>
              <c:f>'補足用(ご自由にお使いください)'!$H$6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'補足用(ご自由にお使いください)'!$H$7:$H$32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4-A1A1-4A1A-B175-8C8CD9764A66}"/>
            </c:ext>
          </c:extLst>
        </c:ser>
        <c:ser>
          <c:idx val="5"/>
          <c:order val="5"/>
          <c:tx>
            <c:strRef>
              <c:f>'補足用(ご自由にお使いください)'!$I$6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'補足用(ご自由にお使いください)'!$I$7:$I$32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5-A1A1-4A1A-B175-8C8CD9764A66}"/>
            </c:ext>
          </c:extLst>
        </c:ser>
        <c:ser>
          <c:idx val="6"/>
          <c:order val="6"/>
          <c:tx>
            <c:strRef>
              <c:f>'補足用(ご自由にお使いください)'!$J$6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'補足用(ご自由にお使いください)'!$J$7:$J$32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6-A1A1-4A1A-B175-8C8CD9764A66}"/>
            </c:ext>
          </c:extLst>
        </c:ser>
        <c:ser>
          <c:idx val="7"/>
          <c:order val="7"/>
          <c:tx>
            <c:strRef>
              <c:f>'補足用(ご自由にお使いください)'!$K$6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'補足用(ご自由にお使いください)'!$C$7:$C$32</c:f>
              <c:numCache>
                <c:formatCode>m/d;@</c:formatCode>
                <c:ptCount val="26"/>
              </c:numCache>
            </c:numRef>
          </c:cat>
          <c:val>
            <c:numRef>
              <c:f>'補足用(ご自由にお使いください)'!$K$7:$K$32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7-A1A1-4A1A-B175-8C8CD9764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82375888"/>
        <c:axId val="782385968"/>
      </c:barChart>
      <c:catAx>
        <c:axId val="782375888"/>
        <c:scaling>
          <c:orientation val="minMax"/>
        </c:scaling>
        <c:delete val="0"/>
        <c:axPos val="b"/>
        <c:numFmt formatCode="m/d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385968"/>
        <c:crosses val="autoZero"/>
        <c:auto val="1"/>
        <c:lblAlgn val="ctr"/>
        <c:lblOffset val="100"/>
        <c:noMultiLvlLbl val="1"/>
      </c:catAx>
      <c:valAx>
        <c:axId val="78238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8237588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2800</xdr:rowOff>
    </xdr:from>
    <xdr:to>
      <xdr:col>16</xdr:col>
      <xdr:colOff>666750</xdr:colOff>
      <xdr:row>20</xdr:row>
      <xdr:rowOff>57150</xdr:rowOff>
    </xdr:to>
    <xdr:sp macro="" textlink="" fLocksText="0">
      <xdr:nvSpPr>
        <xdr:cNvPr id="3" name="正方形/長方形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" y="240925"/>
          <a:ext cx="10953750" cy="47692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accent1">
              <a:shade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pPr algn="l"/>
          <a:r>
            <a:rPr lang="ja-JP" altLang="en-US" sz="1200" b="1" i="0" u="sng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感染症対策担当の方へ</a:t>
          </a:r>
          <a:endParaRPr lang="en-US" altLang="ja-JP" sz="1200" b="1" i="0" u="sng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algn="l"/>
          <a:endParaRPr lang="en-US" altLang="ja-JP" sz="1100" b="0" i="0" u="sng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algn="l"/>
          <a:r>
            <a:rPr lang="ja-JP" altLang="en-US" sz="1100" b="0" i="0" u="none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貴院より発生連絡をいただいた後は、発生状況経過の確認のため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保健所から定期的に連絡させていただきます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。その後の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発生状況をお知らせください。</a:t>
          </a:r>
          <a:endParaRPr lang="en-US" altLang="ja-JP" sz="1100" b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eaLnBrk="1" fontAlgn="auto" latinLnBrk="0" hangingPunct="1"/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感染拡大が見られるときは、発症者や病棟での感染状況の詳細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を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確認させていただきます。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また、その内容のメール送付またはファックス送付をお願いする</a:t>
          </a:r>
          <a:endParaRPr lang="en-US" altLang="ja-JP" sz="1100" b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eaLnBrk="1" fontAlgn="auto" latinLnBrk="0" hangingPunct="1"/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場合がございます。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病院独自の用紙がない場合は、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以下の</a:t>
          </a:r>
          <a:r>
            <a:rPr lang="ja-JP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(1)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施設情報」シートや「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(2)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調査表」シート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をお使いください。</a:t>
          </a:r>
          <a:endParaRPr lang="en-US" altLang="ja-JP" sz="1100" b="0" i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eaLnBrk="1" fontAlgn="auto" latinLnBrk="0" hangingPunct="1"/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・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メール送付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：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【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施設名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】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（報告感染症名）報告」という件名で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ファイルごとの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送付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を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お願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い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します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。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保健所メールアドレス：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hoken030_04@city.machida.tokyo.jp</a:t>
          </a:r>
        </a:p>
        <a:p>
          <a:pPr eaLnBrk="1" fontAlgn="auto" latinLnBrk="0" hangingPunct="1"/>
          <a:r>
            <a:rPr lang="ja-JP" altLang="en-US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・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ファックス送付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：送付状は不要です。内容のみ送付してください。</a:t>
          </a:r>
          <a:r>
            <a:rPr lang="ja-JP" altLang="ja-JP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保健所</a:t>
          </a:r>
          <a:r>
            <a:rPr lang="en-US" altLang="ja-JP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FAX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番号：</a:t>
          </a:r>
          <a:r>
            <a:rPr lang="en-US" altLang="ja-JP" sz="1100" b="1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050-3161-8634</a:t>
          </a:r>
        </a:p>
        <a:p>
          <a:pPr eaLnBrk="1" fontAlgn="auto" latinLnBrk="0" hangingPunct="1"/>
          <a:endParaRPr lang="en-US" altLang="ja-JP" sz="1100" b="1" i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eaLnBrk="1" fontAlgn="auto" latinLnBrk="0" hangingPunct="1"/>
          <a:r>
            <a:rPr lang="ja-JP" altLang="en-US" sz="1100" b="1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◇</a:t>
          </a:r>
          <a:r>
            <a:rPr lang="ja-JP" altLang="en-US" sz="1100" b="0" i="0" u="none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シートの使い方◇</a:t>
          </a:r>
          <a:endParaRPr lang="ja-JP" altLang="ja-JP" b="0" u="none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eaLnBrk="1" fontAlgn="auto" latinLnBrk="0" hangingPunct="1"/>
          <a:r>
            <a:rPr lang="ja-JP" altLang="en-US" sz="1100" b="0" i="0" u="none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en-US" sz="1100" b="0" i="0" u="none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１</a:t>
          </a:r>
          <a:r>
            <a:rPr lang="en-US" altLang="ja-JP" sz="1100" b="0" i="0" u="none">
              <a:solidFill>
                <a:sysClr val="windowText" lastClr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.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(1)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施設情報」シートに施設名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病棟名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、記入者名（職種）、電話番号、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病室番号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、階、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主科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病床数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、職員数を記入してください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。</a:t>
          </a:r>
          <a:endParaRPr lang="en-US" altLang="ja-JP" sz="1100" b="0" i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　　病室番号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を青色セル上に入力していただくことで、「集計」シート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の病室番号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や「流行曲線グラフ」シート（橙色タグ）に反映されます。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２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.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(2)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調査表」シートに発症者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の情報を入力してください。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確定診断がついていなくても疑わしい症例（症状がある）は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入力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していただき、後日、別疾患の確定診断がついたものは調査表から削除する、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または別診断がついても疑わしいものは残すなど、報告毎に修正もお願いいたします（手書きの場合は二重線を引いて削除としてください）。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</a:t>
          </a:r>
          <a:r>
            <a:rPr lang="ja-JP" altLang="en-US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＊上記の両シートに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入力すると、「流行曲線グラフ」シート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橙色タグ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で日付別のエピカーブ（流行曲線）が見られます。</a:t>
          </a:r>
          <a:endParaRPr lang="ja-JP" altLang="ja-JP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 i="0" u="none">
              <a:solidFill>
                <a:srgbClr val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　　　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「補足用」や「補足用のグラフ」のシート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(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水色タグ</a:t>
          </a:r>
          <a:r>
            <a:rPr lang="en-US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)</a:t>
          </a:r>
          <a:r>
            <a:rPr lang="ja-JP" altLang="ja-JP" sz="1100" b="0" i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に関してはご自由にお使いください。</a:t>
          </a:r>
          <a:endParaRPr lang="en-US" altLang="ja-JP" sz="1100" b="0" i="0" u="none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algn="l"/>
          <a:endParaRPr lang="en-US" altLang="ja-JP" sz="1100" b="0" i="0" u="none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　</a:t>
          </a:r>
          <a:r>
            <a:rPr lang="en-US" altLang="ja-JP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※※</a:t>
          </a:r>
          <a:r>
            <a:rPr lang="ja-JP" altLang="en-US" sz="1100" b="0">
              <a:solidFill>
                <a:sysClr val="windowText" lastClr="000000"/>
              </a:solidFill>
              <a:effectLst/>
              <a:latin typeface="UD デジタル 教科書体 N-R" panose="02020400000000000000" pitchFamily="17" charset="-128"/>
              <a:ea typeface="UD デジタル 教科書体 N-R" panose="02020400000000000000" pitchFamily="17" charset="-128"/>
              <a:cs typeface="+mn-cs"/>
            </a:rPr>
            <a:t>発生状況により、保健所から訪問させていただくことがございます。</a:t>
          </a:r>
          <a:endParaRPr lang="ja-JP" altLang="ja-JP" b="0">
            <a:solidFill>
              <a:sysClr val="windowText" lastClr="000000"/>
            </a:solidFill>
            <a:effectLst/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　</a:t>
          </a:r>
          <a:r>
            <a:rPr lang="en-US" altLang="ja-JP" baseline="0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※</a:t>
          </a:r>
          <a:r>
            <a:rPr lang="ja-JP" altLang="en-US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終息時期になりましたら、保健所より連絡させていただきます。</a:t>
          </a:r>
          <a:r>
            <a:rPr lang="ja-JP" altLang="en-US" baseline="0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終息基準：最大潜伏期間の２倍を基本とし、時期については随時検討してお伝えします。</a:t>
          </a:r>
          <a:endParaRPr lang="en-US" altLang="ja-JP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>
            <a:solidFill>
              <a:srgbClr val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  <a:p>
          <a:pPr algn="l"/>
          <a:r>
            <a:rPr lang="ja-JP" altLang="en-US">
              <a:solidFill>
                <a:srgbClr val="00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　</a:t>
          </a:r>
          <a:endParaRPr lang="en-US" altLang="ja-JP">
            <a:solidFill>
              <a:srgbClr val="000000"/>
            </a:solidFill>
          </a:endParaRPr>
        </a:p>
        <a:p>
          <a:pPr algn="l"/>
          <a:r>
            <a:rPr lang="ja-JP" altLang="en-US">
              <a:solidFill>
                <a:srgbClr val="000000"/>
              </a:solidFill>
            </a:rPr>
            <a:t> </a:t>
          </a:r>
          <a:endParaRPr lang="ja-JP" altLang="en-US" sz="1100">
            <a:solidFill>
              <a:srgbClr val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6725</xdr:colOff>
      <xdr:row>1</xdr:row>
      <xdr:rowOff>11766</xdr:rowOff>
    </xdr:from>
    <xdr:to>
      <xdr:col>16</xdr:col>
      <xdr:colOff>0</xdr:colOff>
      <xdr:row>4</xdr:row>
      <xdr:rowOff>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73425" y="230841"/>
          <a:ext cx="11975725" cy="522194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latin typeface="+mn-ea"/>
              <a:ea typeface="+mn-ea"/>
            </a:rPr>
            <a:t>送付先　　町田市保健所　保健予防課あて　　 メール：</a:t>
          </a:r>
          <a:r>
            <a:rPr kumimoji="1" lang="en-US" altLang="ja-JP" sz="1100" b="1">
              <a:latin typeface="+mn-ea"/>
              <a:ea typeface="+mn-ea"/>
            </a:rPr>
            <a:t>hoken030@city.machida.tokyo.jp</a:t>
          </a:r>
          <a:r>
            <a:rPr kumimoji="1" lang="ja-JP" altLang="en-US" sz="1100" b="1">
              <a:latin typeface="+mn-ea"/>
              <a:ea typeface="+mn-ea"/>
            </a:rPr>
            <a:t>　</a:t>
          </a:r>
          <a:r>
            <a:rPr kumimoji="1" lang="ja-JP" altLang="en-US" sz="1100">
              <a:latin typeface="+mn-ea"/>
              <a:ea typeface="+mn-ea"/>
            </a:rPr>
            <a:t>　　</a:t>
          </a:r>
          <a:r>
            <a:rPr kumimoji="1" lang="ja-JP" altLang="en-US" sz="1100" b="1">
              <a:latin typeface="+mn-ea"/>
              <a:ea typeface="+mn-ea"/>
            </a:rPr>
            <a:t>℡：０４２－７２２－０６２６　　　</a:t>
          </a:r>
          <a:r>
            <a:rPr kumimoji="1" lang="en-US" altLang="ja-JP" sz="1100" b="1">
              <a:latin typeface="+mn-ea"/>
              <a:ea typeface="+mn-ea"/>
            </a:rPr>
            <a:t>Fax</a:t>
          </a:r>
          <a:r>
            <a:rPr kumimoji="1" lang="ja-JP" altLang="en-US" sz="1100" b="1">
              <a:latin typeface="+mn-ea"/>
              <a:ea typeface="+mn-ea"/>
            </a:rPr>
            <a:t>：０５０－３１６１－８６３４　　　　　　　　　　　　　　　　　　　　　　　　　　　　　　　　　　　　　　　　　　　　　　　　　　　　　　　　　　　　　　　　　　　　　　</a:t>
          </a:r>
          <a:endParaRPr kumimoji="1" lang="ja-JP" altLang="en-US" sz="1200" b="1"/>
        </a:p>
      </xdr:txBody>
    </xdr:sp>
    <xdr:clientData/>
  </xdr:twoCellAnchor>
  <xdr:twoCellAnchor>
    <xdr:from>
      <xdr:col>1</xdr:col>
      <xdr:colOff>112059</xdr:colOff>
      <xdr:row>14</xdr:row>
      <xdr:rowOff>100853</xdr:rowOff>
    </xdr:from>
    <xdr:to>
      <xdr:col>12</xdr:col>
      <xdr:colOff>392206</xdr:colOff>
      <xdr:row>16</xdr:row>
      <xdr:rowOff>44824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81000" y="2510118"/>
          <a:ext cx="8113059" cy="280147"/>
        </a:xfrm>
        <a:prstGeom prst="wedgeRectCallout">
          <a:avLst>
            <a:gd name="adj1" fmla="val -42206"/>
            <a:gd name="adj2" fmla="val 865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職員の場合はイニシャルの後ろに「イニシャル</a:t>
          </a:r>
          <a:r>
            <a:rPr kumimoji="1" lang="en-US" altLang="ja-JP" sz="11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職員</a:t>
          </a:r>
          <a:r>
            <a:rPr kumimoji="1" lang="en-US" altLang="ja-JP" sz="1100">
              <a:solidFill>
                <a:srgbClr val="FF0000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」と記載してください。備考に看護師、医師等記載してください</a:t>
          </a:r>
        </a:p>
      </xdr:txBody>
    </xdr:sp>
    <xdr:clientData/>
  </xdr:twoCellAnchor>
  <xdr:twoCellAnchor>
    <xdr:from>
      <xdr:col>14</xdr:col>
      <xdr:colOff>158482</xdr:colOff>
      <xdr:row>12</xdr:row>
      <xdr:rowOff>13605</xdr:rowOff>
    </xdr:from>
    <xdr:to>
      <xdr:col>18</xdr:col>
      <xdr:colOff>353786</xdr:colOff>
      <xdr:row>14</xdr:row>
      <xdr:rowOff>27213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656268" y="2081891"/>
          <a:ext cx="4250232" cy="367393"/>
        </a:xfrm>
        <a:prstGeom prst="wedgeRectCallout">
          <a:avLst>
            <a:gd name="adj1" fmla="val -80501"/>
            <a:gd name="adj2" fmla="val 174135"/>
          </a:avLst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疾患の主な症状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(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嘔吐以外</a:t>
          </a:r>
          <a:r>
            <a:rPr kumimoji="1" lang="en-US" altLang="ja-JP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)</a:t>
          </a:r>
          <a:r>
            <a:rPr kumimoji="1" lang="ja-JP" altLang="en-US" sz="1100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を記入し、有無を選択してください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133349</xdr:rowOff>
    </xdr:from>
    <xdr:to>
      <xdr:col>25</xdr:col>
      <xdr:colOff>238125</xdr:colOff>
      <xdr:row>40</xdr:row>
      <xdr:rowOff>66674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33336</xdr:colOff>
      <xdr:row>43</xdr:row>
      <xdr:rowOff>28574</xdr:rowOff>
    </xdr:from>
    <xdr:to>
      <xdr:col>30</xdr:col>
      <xdr:colOff>609599</xdr:colOff>
      <xdr:row>64</xdr:row>
      <xdr:rowOff>142874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455518</xdr:colOff>
      <xdr:row>3</xdr:row>
      <xdr:rowOff>86284</xdr:rowOff>
    </xdr:from>
    <xdr:to>
      <xdr:col>26</xdr:col>
      <xdr:colOff>459441</xdr:colOff>
      <xdr:row>13</xdr:row>
      <xdr:rowOff>44824</xdr:rowOff>
    </xdr:to>
    <xdr:sp macro="" textlink="">
      <xdr:nvSpPr>
        <xdr:cNvPr id="4" name="四角形吹き出し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4810253" y="792255"/>
          <a:ext cx="3421717" cy="2311775"/>
        </a:xfrm>
        <a:prstGeom prst="wedgeRectCallout">
          <a:avLst>
            <a:gd name="adj1" fmla="val -103713"/>
            <a:gd name="adj2" fmla="val -295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クラスごとに各日「新たに発症した」患者総数を記載してください。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＊</a:t>
          </a:r>
          <a:r>
            <a:rPr kumimoji="1" lang="en-US" altLang="ja-JP" sz="1200"/>
            <a:t>1</a:t>
          </a:r>
          <a:r>
            <a:rPr kumimoji="1" lang="ja-JP" altLang="en-US" sz="1200"/>
            <a:t>度症状が出ており、「再度症状が出た（ぶり返した）」と思われる人は人数にいれないでください。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＊休日に発症し、申告があった場合は該当の日付で記入してください。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＊特記事項はメールに記載してください。</a:t>
          </a:r>
          <a:endParaRPr kumimoji="1" lang="en-US" altLang="ja-JP" sz="1200"/>
        </a:p>
        <a:p>
          <a:pPr algn="l"/>
          <a:endParaRPr kumimoji="1" lang="ja-JP" altLang="en-US" sz="1200"/>
        </a:p>
      </xdr:txBody>
    </xdr:sp>
    <xdr:clientData/>
  </xdr:twoCellAnchor>
  <xdr:twoCellAnchor>
    <xdr:from>
      <xdr:col>0</xdr:col>
      <xdr:colOff>16809</xdr:colOff>
      <xdr:row>1</xdr:row>
      <xdr:rowOff>210670</xdr:rowOff>
    </xdr:from>
    <xdr:to>
      <xdr:col>1</xdr:col>
      <xdr:colOff>643218</xdr:colOff>
      <xdr:row>4</xdr:row>
      <xdr:rowOff>168088</xdr:rowOff>
    </xdr:to>
    <xdr:sp macro="" textlink="">
      <xdr:nvSpPr>
        <xdr:cNvPr id="7" name="四角形吹き出し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16809" y="445994"/>
          <a:ext cx="1309968" cy="663388"/>
        </a:xfrm>
        <a:prstGeom prst="wedgeRectCallout">
          <a:avLst>
            <a:gd name="adj1" fmla="val 50421"/>
            <a:gd name="adj2" fmla="val 11282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「</a:t>
          </a:r>
          <a:r>
            <a:rPr kumimoji="1" lang="en-US" altLang="ja-JP" sz="1050"/>
            <a:t>12/25</a:t>
          </a:r>
          <a:r>
            <a:rPr kumimoji="1" lang="ja-JP" altLang="en-US" sz="1050"/>
            <a:t>」のように記載してください。</a:t>
          </a:r>
        </a:p>
      </xdr:txBody>
    </xdr:sp>
    <xdr:clientData/>
  </xdr:twoCellAnchor>
  <xdr:twoCellAnchor>
    <xdr:from>
      <xdr:col>19</xdr:col>
      <xdr:colOff>661147</xdr:colOff>
      <xdr:row>14</xdr:row>
      <xdr:rowOff>222997</xdr:rowOff>
    </xdr:from>
    <xdr:to>
      <xdr:col>28</xdr:col>
      <xdr:colOff>91888</xdr:colOff>
      <xdr:row>28</xdr:row>
      <xdr:rowOff>232522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142875</xdr:rowOff>
    </xdr:from>
    <xdr:to>
      <xdr:col>21</xdr:col>
      <xdr:colOff>676275</xdr:colOff>
      <xdr:row>31</xdr:row>
      <xdr:rowOff>152399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400050</xdr:colOff>
          <xdr:row>16</xdr:row>
          <xdr:rowOff>409575</xdr:rowOff>
        </xdr:from>
        <xdr:to>
          <xdr:col>14</xdr:col>
          <xdr:colOff>142875</xdr:colOff>
          <xdr:row>17</xdr:row>
          <xdr:rowOff>228600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00000000-0008-0000-0800-00002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76200</xdr:rowOff>
        </xdr:from>
        <xdr:to>
          <xdr:col>2</xdr:col>
          <xdr:colOff>342900</xdr:colOff>
          <xdr:row>18</xdr:row>
          <xdr:rowOff>323850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8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457200</xdr:colOff>
          <xdr:row>18</xdr:row>
          <xdr:rowOff>95250</xdr:rowOff>
        </xdr:from>
        <xdr:to>
          <xdr:col>16</xdr:col>
          <xdr:colOff>0</xdr:colOff>
          <xdr:row>18</xdr:row>
          <xdr:rowOff>342900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8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76200</xdr:rowOff>
        </xdr:from>
        <xdr:to>
          <xdr:col>3</xdr:col>
          <xdr:colOff>428625</xdr:colOff>
          <xdr:row>18</xdr:row>
          <xdr:rowOff>323850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8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18</xdr:row>
          <xdr:rowOff>76200</xdr:rowOff>
        </xdr:from>
        <xdr:to>
          <xdr:col>4</xdr:col>
          <xdr:colOff>447675</xdr:colOff>
          <xdr:row>18</xdr:row>
          <xdr:rowOff>323850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8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18</xdr:row>
          <xdr:rowOff>95250</xdr:rowOff>
        </xdr:from>
        <xdr:to>
          <xdr:col>15</xdr:col>
          <xdr:colOff>114300</xdr:colOff>
          <xdr:row>18</xdr:row>
          <xdr:rowOff>342900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8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18</xdr:row>
          <xdr:rowOff>76200</xdr:rowOff>
        </xdr:from>
        <xdr:to>
          <xdr:col>6</xdr:col>
          <xdr:colOff>66675</xdr:colOff>
          <xdr:row>18</xdr:row>
          <xdr:rowOff>323850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8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14</xdr:row>
          <xdr:rowOff>47625</xdr:rowOff>
        </xdr:from>
        <xdr:to>
          <xdr:col>13</xdr:col>
          <xdr:colOff>76200</xdr:colOff>
          <xdr:row>14</xdr:row>
          <xdr:rowOff>295275</xdr:rowOff>
        </xdr:to>
        <xdr:sp macro="" textlink="">
          <xdr:nvSpPr>
            <xdr:cNvPr id="13433" name="Check Box 121" hidden="1">
              <a:extLst>
                <a:ext uri="{63B3BB69-23CF-44E3-9099-C40C66FF867C}">
                  <a14:compatExt spid="_x0000_s13433"/>
                </a:ext>
                <a:ext uri="{FF2B5EF4-FFF2-40B4-BE49-F238E27FC236}">
                  <a16:creationId xmlns:a16="http://schemas.microsoft.com/office/drawing/2014/main" id="{00000000-0008-0000-0800-00007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66675</xdr:rowOff>
        </xdr:from>
        <xdr:to>
          <xdr:col>2</xdr:col>
          <xdr:colOff>333375</xdr:colOff>
          <xdr:row>15</xdr:row>
          <xdr:rowOff>314325</xdr:rowOff>
        </xdr:to>
        <xdr:sp macro="" textlink="">
          <xdr:nvSpPr>
            <xdr:cNvPr id="13431" name="Check Box 119" hidden="1">
              <a:extLst>
                <a:ext uri="{63B3BB69-23CF-44E3-9099-C40C66FF867C}">
                  <a14:compatExt spid="_x0000_s13431"/>
                </a:ext>
                <a:ext uri="{FF2B5EF4-FFF2-40B4-BE49-F238E27FC236}">
                  <a16:creationId xmlns:a16="http://schemas.microsoft.com/office/drawing/2014/main" id="{00000000-0008-0000-0800-00007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15</xdr:row>
          <xdr:rowOff>66675</xdr:rowOff>
        </xdr:from>
        <xdr:to>
          <xdr:col>5</xdr:col>
          <xdr:colOff>561975</xdr:colOff>
          <xdr:row>15</xdr:row>
          <xdr:rowOff>314325</xdr:rowOff>
        </xdr:to>
        <xdr:sp macro="" textlink="">
          <xdr:nvSpPr>
            <xdr:cNvPr id="13432" name="Check Box 120" hidden="1">
              <a:extLst>
                <a:ext uri="{63B3BB69-23CF-44E3-9099-C40C66FF867C}">
                  <a14:compatExt spid="_x0000_s13432"/>
                </a:ext>
                <a:ext uri="{FF2B5EF4-FFF2-40B4-BE49-F238E27FC236}">
                  <a16:creationId xmlns:a16="http://schemas.microsoft.com/office/drawing/2014/main" id="{00000000-0008-0000-0800-00007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14</xdr:row>
          <xdr:rowOff>47625</xdr:rowOff>
        </xdr:from>
        <xdr:to>
          <xdr:col>2</xdr:col>
          <xdr:colOff>333375</xdr:colOff>
          <xdr:row>14</xdr:row>
          <xdr:rowOff>295275</xdr:rowOff>
        </xdr:to>
        <xdr:sp macro="" textlink="">
          <xdr:nvSpPr>
            <xdr:cNvPr id="13443" name="Check Box 131" hidden="1">
              <a:extLst>
                <a:ext uri="{63B3BB69-23CF-44E3-9099-C40C66FF867C}">
                  <a14:compatExt spid="_x0000_s13443"/>
                </a:ext>
                <a:ext uri="{FF2B5EF4-FFF2-40B4-BE49-F238E27FC236}">
                  <a16:creationId xmlns:a16="http://schemas.microsoft.com/office/drawing/2014/main" id="{00000000-0008-0000-0800-00008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15</xdr:row>
          <xdr:rowOff>66675</xdr:rowOff>
        </xdr:from>
        <xdr:to>
          <xdr:col>7</xdr:col>
          <xdr:colOff>171450</xdr:colOff>
          <xdr:row>15</xdr:row>
          <xdr:rowOff>314325</xdr:rowOff>
        </xdr:to>
        <xdr:sp macro="" textlink="">
          <xdr:nvSpPr>
            <xdr:cNvPr id="13434" name="Check Box 122" hidden="1">
              <a:extLst>
                <a:ext uri="{63B3BB69-23CF-44E3-9099-C40C66FF867C}">
                  <a14:compatExt spid="_x0000_s13434"/>
                </a:ext>
                <a:ext uri="{FF2B5EF4-FFF2-40B4-BE49-F238E27FC236}">
                  <a16:creationId xmlns:a16="http://schemas.microsoft.com/office/drawing/2014/main" id="{00000000-0008-0000-0800-00007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47625</xdr:rowOff>
        </xdr:from>
        <xdr:to>
          <xdr:col>3</xdr:col>
          <xdr:colOff>381000</xdr:colOff>
          <xdr:row>14</xdr:row>
          <xdr:rowOff>295275</xdr:rowOff>
        </xdr:to>
        <xdr:sp macro="" textlink="">
          <xdr:nvSpPr>
            <xdr:cNvPr id="13444" name="Check Box 132" hidden="1">
              <a:extLst>
                <a:ext uri="{63B3BB69-23CF-44E3-9099-C40C66FF867C}">
                  <a14:compatExt spid="_x0000_s13444"/>
                </a:ext>
                <a:ext uri="{FF2B5EF4-FFF2-40B4-BE49-F238E27FC236}">
                  <a16:creationId xmlns:a16="http://schemas.microsoft.com/office/drawing/2014/main" id="{00000000-0008-0000-0800-00008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14</xdr:row>
          <xdr:rowOff>47625</xdr:rowOff>
        </xdr:from>
        <xdr:to>
          <xdr:col>4</xdr:col>
          <xdr:colOff>609600</xdr:colOff>
          <xdr:row>14</xdr:row>
          <xdr:rowOff>295275</xdr:rowOff>
        </xdr:to>
        <xdr:sp macro="" textlink="">
          <xdr:nvSpPr>
            <xdr:cNvPr id="13445" name="Check Box 133" hidden="1">
              <a:extLst>
                <a:ext uri="{63B3BB69-23CF-44E3-9099-C40C66FF867C}">
                  <a14:compatExt spid="_x0000_s13445"/>
                </a:ext>
                <a:ext uri="{FF2B5EF4-FFF2-40B4-BE49-F238E27FC236}">
                  <a16:creationId xmlns:a16="http://schemas.microsoft.com/office/drawing/2014/main" id="{00000000-0008-0000-0800-00008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14</xdr:row>
          <xdr:rowOff>47625</xdr:rowOff>
        </xdr:from>
        <xdr:to>
          <xdr:col>7</xdr:col>
          <xdr:colOff>171450</xdr:colOff>
          <xdr:row>14</xdr:row>
          <xdr:rowOff>295275</xdr:rowOff>
        </xdr:to>
        <xdr:sp macro="" textlink="">
          <xdr:nvSpPr>
            <xdr:cNvPr id="13446" name="Check Box 134" hidden="1">
              <a:extLst>
                <a:ext uri="{63B3BB69-23CF-44E3-9099-C40C66FF867C}">
                  <a14:compatExt spid="_x0000_s13446"/>
                </a:ext>
                <a:ext uri="{FF2B5EF4-FFF2-40B4-BE49-F238E27FC236}">
                  <a16:creationId xmlns:a16="http://schemas.microsoft.com/office/drawing/2014/main" id="{00000000-0008-0000-0800-00008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14</xdr:row>
          <xdr:rowOff>47625</xdr:rowOff>
        </xdr:from>
        <xdr:to>
          <xdr:col>8</xdr:col>
          <xdr:colOff>657225</xdr:colOff>
          <xdr:row>14</xdr:row>
          <xdr:rowOff>295275</xdr:rowOff>
        </xdr:to>
        <xdr:sp macro="" textlink="">
          <xdr:nvSpPr>
            <xdr:cNvPr id="13448" name="Check Box 136" hidden="1">
              <a:extLst>
                <a:ext uri="{63B3BB69-23CF-44E3-9099-C40C66FF867C}">
                  <a14:compatExt spid="_x0000_s13448"/>
                </a:ext>
                <a:ext uri="{FF2B5EF4-FFF2-40B4-BE49-F238E27FC236}">
                  <a16:creationId xmlns:a16="http://schemas.microsoft.com/office/drawing/2014/main" id="{00000000-0008-0000-0800-00008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16</xdr:row>
          <xdr:rowOff>85725</xdr:rowOff>
        </xdr:from>
        <xdr:to>
          <xdr:col>3</xdr:col>
          <xdr:colOff>104775</xdr:colOff>
          <xdr:row>16</xdr:row>
          <xdr:rowOff>333375</xdr:rowOff>
        </xdr:to>
        <xdr:sp macro="" textlink="">
          <xdr:nvSpPr>
            <xdr:cNvPr id="13458" name="Check Box 146" hidden="1">
              <a:extLst>
                <a:ext uri="{63B3BB69-23CF-44E3-9099-C40C66FF867C}">
                  <a14:compatExt spid="_x0000_s13458"/>
                </a:ext>
                <a:ext uri="{FF2B5EF4-FFF2-40B4-BE49-F238E27FC236}">
                  <a16:creationId xmlns:a16="http://schemas.microsoft.com/office/drawing/2014/main" id="{00000000-0008-0000-0800-00009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19</xdr:row>
          <xdr:rowOff>114300</xdr:rowOff>
        </xdr:from>
        <xdr:to>
          <xdr:col>3</xdr:col>
          <xdr:colOff>342900</xdr:colOff>
          <xdr:row>19</xdr:row>
          <xdr:rowOff>361950</xdr:rowOff>
        </xdr:to>
        <xdr:sp macro="" textlink="">
          <xdr:nvSpPr>
            <xdr:cNvPr id="13459" name="Check Box 147" hidden="1">
              <a:extLst>
                <a:ext uri="{63B3BB69-23CF-44E3-9099-C40C66FF867C}">
                  <a14:compatExt spid="_x0000_s13459"/>
                </a:ext>
                <a:ext uri="{FF2B5EF4-FFF2-40B4-BE49-F238E27FC236}">
                  <a16:creationId xmlns:a16="http://schemas.microsoft.com/office/drawing/2014/main" id="{00000000-0008-0000-0800-00009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657225</xdr:colOff>
          <xdr:row>19</xdr:row>
          <xdr:rowOff>114300</xdr:rowOff>
        </xdr:from>
        <xdr:to>
          <xdr:col>4</xdr:col>
          <xdr:colOff>190500</xdr:colOff>
          <xdr:row>19</xdr:row>
          <xdr:rowOff>361950</xdr:rowOff>
        </xdr:to>
        <xdr:sp macro="" textlink="">
          <xdr:nvSpPr>
            <xdr:cNvPr id="13460" name="Check Box 148" hidden="1">
              <a:extLst>
                <a:ext uri="{63B3BB69-23CF-44E3-9099-C40C66FF867C}">
                  <a14:compatExt spid="_x0000_s13460"/>
                </a:ext>
                <a:ext uri="{FF2B5EF4-FFF2-40B4-BE49-F238E27FC236}">
                  <a16:creationId xmlns:a16="http://schemas.microsoft.com/office/drawing/2014/main" id="{00000000-0008-0000-0800-00009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19</xdr:row>
          <xdr:rowOff>114300</xdr:rowOff>
        </xdr:from>
        <xdr:to>
          <xdr:col>7</xdr:col>
          <xdr:colOff>342900</xdr:colOff>
          <xdr:row>19</xdr:row>
          <xdr:rowOff>361950</xdr:rowOff>
        </xdr:to>
        <xdr:sp macro="" textlink="">
          <xdr:nvSpPr>
            <xdr:cNvPr id="13461" name="Check Box 149" hidden="1">
              <a:extLst>
                <a:ext uri="{63B3BB69-23CF-44E3-9099-C40C66FF867C}">
                  <a14:compatExt spid="_x0000_s13461"/>
                </a:ext>
                <a:ext uri="{FF2B5EF4-FFF2-40B4-BE49-F238E27FC236}">
                  <a16:creationId xmlns:a16="http://schemas.microsoft.com/office/drawing/2014/main" id="{00000000-0008-0000-0800-00009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676275</xdr:colOff>
          <xdr:row>19</xdr:row>
          <xdr:rowOff>114300</xdr:rowOff>
        </xdr:from>
        <xdr:to>
          <xdr:col>8</xdr:col>
          <xdr:colOff>209550</xdr:colOff>
          <xdr:row>19</xdr:row>
          <xdr:rowOff>361950</xdr:rowOff>
        </xdr:to>
        <xdr:sp macro="" textlink="">
          <xdr:nvSpPr>
            <xdr:cNvPr id="13462" name="Check Box 150" hidden="1">
              <a:extLst>
                <a:ext uri="{63B3BB69-23CF-44E3-9099-C40C66FF867C}">
                  <a14:compatExt spid="_x0000_s13462"/>
                </a:ext>
                <a:ext uri="{FF2B5EF4-FFF2-40B4-BE49-F238E27FC236}">
                  <a16:creationId xmlns:a16="http://schemas.microsoft.com/office/drawing/2014/main" id="{00000000-0008-0000-0800-00009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20</xdr:row>
          <xdr:rowOff>38100</xdr:rowOff>
        </xdr:from>
        <xdr:to>
          <xdr:col>3</xdr:col>
          <xdr:colOff>238125</xdr:colOff>
          <xdr:row>20</xdr:row>
          <xdr:rowOff>285750</xdr:rowOff>
        </xdr:to>
        <xdr:sp macro="" textlink="">
          <xdr:nvSpPr>
            <xdr:cNvPr id="13464" name="Check Box 152" hidden="1">
              <a:extLst>
                <a:ext uri="{63B3BB69-23CF-44E3-9099-C40C66FF867C}">
                  <a14:compatExt spid="_x0000_s13464"/>
                </a:ext>
                <a:ext uri="{FF2B5EF4-FFF2-40B4-BE49-F238E27FC236}">
                  <a16:creationId xmlns:a16="http://schemas.microsoft.com/office/drawing/2014/main" id="{00000000-0008-0000-0800-00009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20</xdr:row>
          <xdr:rowOff>38100</xdr:rowOff>
        </xdr:from>
        <xdr:to>
          <xdr:col>5</xdr:col>
          <xdr:colOff>438150</xdr:colOff>
          <xdr:row>20</xdr:row>
          <xdr:rowOff>285750</xdr:rowOff>
        </xdr:to>
        <xdr:sp macro="" textlink="">
          <xdr:nvSpPr>
            <xdr:cNvPr id="13465" name="Check Box 153" hidden="1">
              <a:extLst>
                <a:ext uri="{63B3BB69-23CF-44E3-9099-C40C66FF867C}">
                  <a14:compatExt spid="_x0000_s13465"/>
                </a:ext>
                <a:ext uri="{FF2B5EF4-FFF2-40B4-BE49-F238E27FC236}">
                  <a16:creationId xmlns:a16="http://schemas.microsoft.com/office/drawing/2014/main" id="{00000000-0008-0000-0800-00009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438150</xdr:colOff>
          <xdr:row>20</xdr:row>
          <xdr:rowOff>38100</xdr:rowOff>
        </xdr:from>
        <xdr:to>
          <xdr:col>15</xdr:col>
          <xdr:colOff>657225</xdr:colOff>
          <xdr:row>20</xdr:row>
          <xdr:rowOff>285750</xdr:rowOff>
        </xdr:to>
        <xdr:sp macro="" textlink="">
          <xdr:nvSpPr>
            <xdr:cNvPr id="13466" name="Check Box 154" hidden="1">
              <a:extLst>
                <a:ext uri="{63B3BB69-23CF-44E3-9099-C40C66FF867C}">
                  <a14:compatExt spid="_x0000_s13466"/>
                </a:ext>
                <a:ext uri="{FF2B5EF4-FFF2-40B4-BE49-F238E27FC236}">
                  <a16:creationId xmlns:a16="http://schemas.microsoft.com/office/drawing/2014/main" id="{00000000-0008-0000-0800-00009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20</xdr:row>
          <xdr:rowOff>38100</xdr:rowOff>
        </xdr:from>
        <xdr:to>
          <xdr:col>6</xdr:col>
          <xdr:colOff>561975</xdr:colOff>
          <xdr:row>20</xdr:row>
          <xdr:rowOff>285750</xdr:rowOff>
        </xdr:to>
        <xdr:sp macro="" textlink="">
          <xdr:nvSpPr>
            <xdr:cNvPr id="13467" name="Check Box 155" hidden="1">
              <a:extLst>
                <a:ext uri="{63B3BB69-23CF-44E3-9099-C40C66FF867C}">
                  <a14:compatExt spid="_x0000_s13467"/>
                </a:ext>
                <a:ext uri="{FF2B5EF4-FFF2-40B4-BE49-F238E27FC236}">
                  <a16:creationId xmlns:a16="http://schemas.microsoft.com/office/drawing/2014/main" id="{00000000-0008-0000-0800-00009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20</xdr:row>
          <xdr:rowOff>38100</xdr:rowOff>
        </xdr:from>
        <xdr:to>
          <xdr:col>8</xdr:col>
          <xdr:colOff>323850</xdr:colOff>
          <xdr:row>20</xdr:row>
          <xdr:rowOff>285750</xdr:rowOff>
        </xdr:to>
        <xdr:sp macro="" textlink="">
          <xdr:nvSpPr>
            <xdr:cNvPr id="13468" name="Check Box 156" hidden="1">
              <a:extLst>
                <a:ext uri="{63B3BB69-23CF-44E3-9099-C40C66FF867C}">
                  <a14:compatExt spid="_x0000_s13468"/>
                </a:ext>
                <a:ext uri="{FF2B5EF4-FFF2-40B4-BE49-F238E27FC236}">
                  <a16:creationId xmlns:a16="http://schemas.microsoft.com/office/drawing/2014/main" id="{00000000-0008-0000-0800-00009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20</xdr:row>
          <xdr:rowOff>38100</xdr:rowOff>
        </xdr:from>
        <xdr:to>
          <xdr:col>10</xdr:col>
          <xdr:colOff>161925</xdr:colOff>
          <xdr:row>20</xdr:row>
          <xdr:rowOff>285750</xdr:rowOff>
        </xdr:to>
        <xdr:sp macro="" textlink="">
          <xdr:nvSpPr>
            <xdr:cNvPr id="13469" name="Check Box 157" hidden="1">
              <a:extLst>
                <a:ext uri="{63B3BB69-23CF-44E3-9099-C40C66FF867C}">
                  <a14:compatExt spid="_x0000_s13469"/>
                </a:ext>
                <a:ext uri="{FF2B5EF4-FFF2-40B4-BE49-F238E27FC236}">
                  <a16:creationId xmlns:a16="http://schemas.microsoft.com/office/drawing/2014/main" id="{00000000-0008-0000-0800-00009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266700</xdr:colOff>
          <xdr:row>20</xdr:row>
          <xdr:rowOff>38100</xdr:rowOff>
        </xdr:from>
        <xdr:to>
          <xdr:col>14</xdr:col>
          <xdr:colOff>9525</xdr:colOff>
          <xdr:row>20</xdr:row>
          <xdr:rowOff>285750</xdr:rowOff>
        </xdr:to>
        <xdr:sp macro="" textlink="">
          <xdr:nvSpPr>
            <xdr:cNvPr id="13470" name="Check Box 158" hidden="1">
              <a:extLst>
                <a:ext uri="{63B3BB69-23CF-44E3-9099-C40C66FF867C}">
                  <a14:compatExt spid="_x0000_s13470"/>
                </a:ext>
                <a:ext uri="{FF2B5EF4-FFF2-40B4-BE49-F238E27FC236}">
                  <a16:creationId xmlns:a16="http://schemas.microsoft.com/office/drawing/2014/main" id="{00000000-0008-0000-0800-00009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20</xdr:row>
          <xdr:rowOff>38100</xdr:rowOff>
        </xdr:from>
        <xdr:to>
          <xdr:col>4</xdr:col>
          <xdr:colOff>276225</xdr:colOff>
          <xdr:row>20</xdr:row>
          <xdr:rowOff>285750</xdr:rowOff>
        </xdr:to>
        <xdr:sp macro="" textlink="">
          <xdr:nvSpPr>
            <xdr:cNvPr id="13471" name="Check Box 159" hidden="1">
              <a:extLst>
                <a:ext uri="{63B3BB69-23CF-44E3-9099-C40C66FF867C}">
                  <a14:compatExt spid="_x0000_s13471"/>
                </a:ext>
                <a:ext uri="{FF2B5EF4-FFF2-40B4-BE49-F238E27FC236}">
                  <a16:creationId xmlns:a16="http://schemas.microsoft.com/office/drawing/2014/main" id="{00000000-0008-0000-0800-00009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28575</xdr:rowOff>
        </xdr:from>
        <xdr:to>
          <xdr:col>3</xdr:col>
          <xdr:colOff>247650</xdr:colOff>
          <xdr:row>21</xdr:row>
          <xdr:rowOff>276225</xdr:rowOff>
        </xdr:to>
        <xdr:sp macro="" textlink="">
          <xdr:nvSpPr>
            <xdr:cNvPr id="13472" name="Check Box 160" hidden="1">
              <a:extLst>
                <a:ext uri="{63B3BB69-23CF-44E3-9099-C40C66FF867C}">
                  <a14:compatExt spid="_x0000_s13472"/>
                </a:ext>
                <a:ext uri="{FF2B5EF4-FFF2-40B4-BE49-F238E27FC236}">
                  <a16:creationId xmlns:a16="http://schemas.microsoft.com/office/drawing/2014/main" id="{00000000-0008-0000-0800-0000A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504825</xdr:colOff>
          <xdr:row>15</xdr:row>
          <xdr:rowOff>66675</xdr:rowOff>
        </xdr:from>
        <xdr:to>
          <xdr:col>9</xdr:col>
          <xdr:colOff>38100</xdr:colOff>
          <xdr:row>15</xdr:row>
          <xdr:rowOff>314325</xdr:rowOff>
        </xdr:to>
        <xdr:sp macro="" textlink="">
          <xdr:nvSpPr>
            <xdr:cNvPr id="13435" name="Check Box 123" hidden="1">
              <a:extLst>
                <a:ext uri="{63B3BB69-23CF-44E3-9099-C40C66FF867C}">
                  <a14:compatExt spid="_x0000_s13435"/>
                </a:ext>
                <a:ext uri="{FF2B5EF4-FFF2-40B4-BE49-F238E27FC236}">
                  <a16:creationId xmlns:a16="http://schemas.microsoft.com/office/drawing/2014/main" id="{00000000-0008-0000-0800-00007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EA0B7-2CDF-45CA-A855-02BA86F199DB}">
  <sheetPr>
    <tabColor rgb="FFFF0000"/>
    <pageSetUpPr fitToPage="1"/>
  </sheetPr>
  <dimension ref="B10:L23"/>
  <sheetViews>
    <sheetView tabSelected="1" zoomScaleNormal="100" workbookViewId="0"/>
  </sheetViews>
  <sheetFormatPr defaultRowHeight="18.75"/>
  <sheetData>
    <row r="10" spans="12:12">
      <c r="L10" s="136"/>
    </row>
    <row r="18" spans="2:3" ht="33.75" customHeight="1"/>
    <row r="23" spans="2:3" ht="24">
      <c r="B23" s="165"/>
      <c r="C23" s="166"/>
    </row>
  </sheetData>
  <mergeCells count="1">
    <mergeCell ref="B23:C23"/>
  </mergeCells>
  <phoneticPr fontId="2"/>
  <pageMargins left="0.7" right="0.7" top="0.75" bottom="0.75" header="0.3" footer="0.3"/>
  <pageSetup paperSize="9" scale="52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E28E-91FB-4AB1-91DD-C181FA072AC2}">
  <sheetPr>
    <tabColor theme="0"/>
  </sheetPr>
  <dimension ref="A1:L14"/>
  <sheetViews>
    <sheetView topLeftCell="A2" zoomScale="110" zoomScaleNormal="110" workbookViewId="0">
      <selection activeCell="B11" sqref="B11"/>
    </sheetView>
  </sheetViews>
  <sheetFormatPr defaultRowHeight="18.75"/>
  <cols>
    <col min="2" max="2" width="10.625" customWidth="1"/>
    <col min="3" max="3" width="13.875" customWidth="1"/>
    <col min="4" max="4" width="47.25" customWidth="1"/>
  </cols>
  <sheetData>
    <row r="1" spans="1:12">
      <c r="A1" t="s">
        <v>100</v>
      </c>
      <c r="B1" t="s">
        <v>101</v>
      </c>
      <c r="C1" t="s">
        <v>102</v>
      </c>
      <c r="D1" t="s">
        <v>102</v>
      </c>
      <c r="E1" t="s">
        <v>102</v>
      </c>
      <c r="J1" t="s">
        <v>101</v>
      </c>
      <c r="L1" t="s">
        <v>101</v>
      </c>
    </row>
    <row r="2" spans="1:12">
      <c r="A2" t="s">
        <v>103</v>
      </c>
      <c r="B2" t="s">
        <v>104</v>
      </c>
      <c r="C2" t="s">
        <v>105</v>
      </c>
      <c r="D2" t="s">
        <v>99</v>
      </c>
      <c r="J2" t="s">
        <v>122</v>
      </c>
      <c r="L2" t="s">
        <v>128</v>
      </c>
    </row>
    <row r="3" spans="1:12">
      <c r="A3" t="s">
        <v>106</v>
      </c>
      <c r="B3" t="s">
        <v>107</v>
      </c>
      <c r="C3" s="71" t="s">
        <v>108</v>
      </c>
      <c r="D3" t="s">
        <v>109</v>
      </c>
      <c r="E3" t="s">
        <v>109</v>
      </c>
      <c r="J3" t="s">
        <v>123</v>
      </c>
      <c r="L3" t="s">
        <v>129</v>
      </c>
    </row>
    <row r="4" spans="1:12">
      <c r="B4" t="s">
        <v>110</v>
      </c>
      <c r="C4" s="71" t="s">
        <v>111</v>
      </c>
      <c r="D4" t="s">
        <v>112</v>
      </c>
      <c r="E4" t="s">
        <v>112</v>
      </c>
      <c r="J4" t="s">
        <v>124</v>
      </c>
      <c r="L4" t="s">
        <v>135</v>
      </c>
    </row>
    <row r="5" spans="1:12">
      <c r="C5" t="s">
        <v>113</v>
      </c>
      <c r="D5" t="s">
        <v>114</v>
      </c>
      <c r="E5" t="s">
        <v>114</v>
      </c>
      <c r="J5" t="s">
        <v>125</v>
      </c>
      <c r="L5" t="s">
        <v>130</v>
      </c>
    </row>
    <row r="6" spans="1:12">
      <c r="D6" t="s">
        <v>115</v>
      </c>
      <c r="E6" t="s">
        <v>115</v>
      </c>
      <c r="J6" t="s">
        <v>126</v>
      </c>
      <c r="L6" t="s">
        <v>131</v>
      </c>
    </row>
    <row r="7" spans="1:12">
      <c r="D7" t="s">
        <v>116</v>
      </c>
      <c r="E7" t="s">
        <v>116</v>
      </c>
      <c r="J7" t="s">
        <v>127</v>
      </c>
      <c r="L7" t="s">
        <v>136</v>
      </c>
    </row>
    <row r="8" spans="1:12">
      <c r="D8" t="s">
        <v>117</v>
      </c>
      <c r="E8" t="s">
        <v>117</v>
      </c>
      <c r="J8" t="s">
        <v>121</v>
      </c>
      <c r="L8" t="s">
        <v>132</v>
      </c>
    </row>
    <row r="9" spans="1:12">
      <c r="L9" t="s">
        <v>137</v>
      </c>
    </row>
    <row r="10" spans="1:12">
      <c r="B10" t="s">
        <v>101</v>
      </c>
      <c r="L10" t="s">
        <v>133</v>
      </c>
    </row>
    <row r="11" spans="1:12" ht="18" customHeight="1">
      <c r="B11" t="s">
        <v>189</v>
      </c>
      <c r="L11" t="s">
        <v>138</v>
      </c>
    </row>
    <row r="12" spans="1:12">
      <c r="B12" t="s">
        <v>92</v>
      </c>
      <c r="L12" t="s">
        <v>134</v>
      </c>
    </row>
    <row r="13" spans="1:12">
      <c r="B13" t="s">
        <v>184</v>
      </c>
    </row>
    <row r="14" spans="1:12">
      <c r="B14" t="s">
        <v>185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6CF9-7BF6-4721-9575-5A878DA58CC2}">
  <sheetPr>
    <tabColor rgb="FFFFFF00"/>
  </sheetPr>
  <dimension ref="A1:Q30"/>
  <sheetViews>
    <sheetView zoomScaleNormal="100" workbookViewId="0">
      <selection activeCell="D3" sqref="D3:H3"/>
    </sheetView>
  </sheetViews>
  <sheetFormatPr defaultRowHeight="18.75"/>
  <cols>
    <col min="1" max="2" width="5.875" style="70" customWidth="1"/>
    <col min="3" max="3" width="12.125" style="70" customWidth="1"/>
    <col min="4" max="4" width="5.375" style="70" customWidth="1"/>
    <col min="5" max="8" width="12.125" style="70" customWidth="1"/>
    <col min="9" max="10" width="9" style="70"/>
    <col min="11" max="11" width="10.5" style="70" customWidth="1"/>
    <col min="12" max="12" width="5.25" style="70" customWidth="1"/>
    <col min="13" max="13" width="12.375" style="70" customWidth="1"/>
    <col min="14" max="15" width="9" style="70"/>
    <col min="16" max="16" width="12.25" style="70" customWidth="1"/>
    <col min="17" max="16384" width="9" style="70"/>
  </cols>
  <sheetData>
    <row r="1" spans="1:17" ht="24.75" customHeight="1">
      <c r="A1" s="117"/>
      <c r="B1" s="117"/>
      <c r="C1" s="108" t="s">
        <v>80</v>
      </c>
      <c r="D1" s="108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2" spans="1:17" ht="18.75" customHeight="1">
      <c r="A2" s="110"/>
      <c r="B2" s="110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spans="1:17" ht="22.5" customHeight="1">
      <c r="A3" s="110"/>
      <c r="B3" s="110"/>
      <c r="C3" s="116" t="s">
        <v>209</v>
      </c>
      <c r="D3" s="172"/>
      <c r="E3" s="173"/>
      <c r="F3" s="173"/>
      <c r="G3" s="173"/>
      <c r="H3" s="174"/>
      <c r="I3" s="140"/>
      <c r="J3" s="109"/>
      <c r="K3" s="109"/>
      <c r="L3" s="109"/>
      <c r="M3" s="109"/>
      <c r="N3" s="109"/>
      <c r="O3" s="109"/>
      <c r="P3" s="109"/>
    </row>
    <row r="4" spans="1:17" ht="22.5" customHeight="1">
      <c r="A4" s="110"/>
      <c r="B4" s="110"/>
      <c r="C4" s="116" t="s">
        <v>119</v>
      </c>
      <c r="D4" s="177"/>
      <c r="E4" s="178"/>
      <c r="F4" s="179"/>
      <c r="G4" s="175"/>
      <c r="H4" s="176"/>
      <c r="I4" s="140"/>
      <c r="J4" s="109"/>
      <c r="K4" s="109"/>
      <c r="L4" s="109"/>
      <c r="M4" s="109"/>
      <c r="N4" s="109"/>
      <c r="O4" s="109"/>
      <c r="P4" s="109"/>
    </row>
    <row r="5" spans="1:17" ht="22.5" customHeight="1">
      <c r="A5" s="110"/>
      <c r="B5" s="110"/>
      <c r="C5" s="116" t="s">
        <v>120</v>
      </c>
      <c r="D5" s="172"/>
      <c r="E5" s="173"/>
      <c r="F5" s="173"/>
      <c r="G5" s="173"/>
      <c r="H5" s="174"/>
      <c r="I5" s="140"/>
      <c r="J5" s="109"/>
      <c r="K5" s="109"/>
      <c r="L5" s="109"/>
      <c r="M5" s="109"/>
      <c r="N5" s="109"/>
      <c r="O5" s="109"/>
      <c r="P5" s="109"/>
    </row>
    <row r="6" spans="1:17" customFormat="1" ht="33.75" customHeight="1">
      <c r="A6" s="115"/>
      <c r="B6" s="115"/>
      <c r="C6" s="115" t="s">
        <v>118</v>
      </c>
      <c r="D6" s="115"/>
      <c r="E6" s="115"/>
      <c r="F6" s="115"/>
      <c r="G6" s="115"/>
      <c r="H6" s="115"/>
      <c r="I6" s="115"/>
      <c r="J6" s="115"/>
      <c r="K6" s="115" t="s">
        <v>150</v>
      </c>
      <c r="L6" s="115"/>
      <c r="M6" s="115"/>
      <c r="N6" s="115"/>
      <c r="O6" s="115"/>
      <c r="P6" s="115"/>
    </row>
    <row r="7" spans="1:17" ht="21.75" customHeight="1">
      <c r="A7" s="109"/>
      <c r="B7" s="109"/>
      <c r="C7" s="107" t="s">
        <v>151</v>
      </c>
      <c r="D7" s="107" t="s">
        <v>3</v>
      </c>
      <c r="E7" s="107" t="s">
        <v>159</v>
      </c>
      <c r="F7" s="107" t="s">
        <v>199</v>
      </c>
      <c r="G7" s="107" t="s">
        <v>210</v>
      </c>
      <c r="H7" s="107" t="s">
        <v>198</v>
      </c>
      <c r="I7" s="109"/>
      <c r="J7" s="109"/>
      <c r="K7" s="107" t="s">
        <v>151</v>
      </c>
      <c r="L7" s="107" t="s">
        <v>3</v>
      </c>
      <c r="M7" s="107" t="s">
        <v>158</v>
      </c>
      <c r="N7" s="107" t="s">
        <v>199</v>
      </c>
      <c r="O7" s="107" t="s">
        <v>210</v>
      </c>
      <c r="P7" s="107" t="s">
        <v>205</v>
      </c>
    </row>
    <row r="8" spans="1:17" ht="21.75" customHeight="1">
      <c r="A8" s="109"/>
      <c r="B8" s="109"/>
      <c r="C8" s="162"/>
      <c r="D8" s="112"/>
      <c r="E8" s="113"/>
      <c r="F8" s="112"/>
      <c r="G8" s="112"/>
      <c r="H8" s="112"/>
      <c r="I8" s="109"/>
      <c r="J8" s="109"/>
      <c r="K8" s="111" t="s">
        <v>155</v>
      </c>
      <c r="L8" s="112">
        <v>1</v>
      </c>
      <c r="M8" s="113" t="s">
        <v>160</v>
      </c>
      <c r="N8" s="112">
        <v>4</v>
      </c>
      <c r="O8" s="112">
        <v>3</v>
      </c>
      <c r="P8" s="167"/>
      <c r="Q8" s="70" t="s">
        <v>204</v>
      </c>
    </row>
    <row r="9" spans="1:17" ht="21.75" customHeight="1">
      <c r="A9" s="109"/>
      <c r="B9" s="109"/>
      <c r="C9" s="162"/>
      <c r="D9" s="112"/>
      <c r="E9" s="113"/>
      <c r="F9" s="112"/>
      <c r="G9" s="112"/>
      <c r="H9" s="112"/>
      <c r="I9" s="109"/>
      <c r="J9" s="109"/>
      <c r="K9" s="111" t="s">
        <v>156</v>
      </c>
      <c r="L9" s="112">
        <v>1</v>
      </c>
      <c r="M9" s="113" t="s">
        <v>160</v>
      </c>
      <c r="N9" s="112">
        <v>4</v>
      </c>
      <c r="O9" s="112">
        <v>3</v>
      </c>
      <c r="P9" s="168"/>
    </row>
    <row r="10" spans="1:17" ht="21.75" customHeight="1">
      <c r="A10" s="109"/>
      <c r="B10" s="109"/>
      <c r="C10" s="162"/>
      <c r="D10" s="112"/>
      <c r="E10" s="113"/>
      <c r="F10" s="112"/>
      <c r="G10" s="112"/>
      <c r="H10" s="112"/>
      <c r="I10" s="109"/>
      <c r="J10" s="109"/>
      <c r="K10" s="111" t="s">
        <v>157</v>
      </c>
      <c r="L10" s="112">
        <v>1</v>
      </c>
      <c r="M10" s="113" t="s">
        <v>160</v>
      </c>
      <c r="N10" s="112">
        <v>4</v>
      </c>
      <c r="O10" s="112">
        <v>4</v>
      </c>
      <c r="P10" s="168"/>
    </row>
    <row r="11" spans="1:17" ht="21.75" customHeight="1">
      <c r="A11" s="109"/>
      <c r="B11" s="109"/>
      <c r="C11" s="162"/>
      <c r="D11" s="112"/>
      <c r="E11" s="113"/>
      <c r="F11" s="112"/>
      <c r="G11" s="112"/>
      <c r="H11" s="112"/>
      <c r="I11" s="109"/>
      <c r="J11" s="109"/>
      <c r="K11" s="111" t="s">
        <v>162</v>
      </c>
      <c r="L11" s="112">
        <v>1</v>
      </c>
      <c r="M11" s="113" t="s">
        <v>160</v>
      </c>
      <c r="N11" s="112">
        <v>4</v>
      </c>
      <c r="O11" s="112">
        <v>4</v>
      </c>
      <c r="P11" s="169"/>
    </row>
    <row r="12" spans="1:17" ht="21.75" customHeight="1">
      <c r="A12" s="109"/>
      <c r="B12" s="109"/>
      <c r="C12" s="162"/>
      <c r="D12" s="112"/>
      <c r="E12" s="113"/>
      <c r="F12" s="112"/>
      <c r="G12" s="112"/>
      <c r="H12" s="112"/>
      <c r="I12" s="109"/>
      <c r="J12" s="109"/>
      <c r="K12" s="111" t="s">
        <v>161</v>
      </c>
      <c r="L12" s="112">
        <v>2</v>
      </c>
      <c r="M12" s="113" t="s">
        <v>202</v>
      </c>
      <c r="N12" s="112">
        <v>2</v>
      </c>
      <c r="O12" s="112">
        <v>2</v>
      </c>
      <c r="P12" s="167"/>
      <c r="Q12" s="70" t="s">
        <v>203</v>
      </c>
    </row>
    <row r="13" spans="1:17" ht="21.75" customHeight="1">
      <c r="A13" s="109"/>
      <c r="B13" s="109"/>
      <c r="C13" s="162"/>
      <c r="D13" s="112"/>
      <c r="E13" s="113"/>
      <c r="F13" s="112"/>
      <c r="G13" s="112"/>
      <c r="H13" s="112"/>
      <c r="I13" s="109"/>
      <c r="J13" s="109"/>
      <c r="K13" s="111" t="s">
        <v>163</v>
      </c>
      <c r="L13" s="112">
        <v>2</v>
      </c>
      <c r="M13" s="113" t="s">
        <v>202</v>
      </c>
      <c r="N13" s="112">
        <v>2</v>
      </c>
      <c r="O13" s="112">
        <v>2</v>
      </c>
      <c r="P13" s="169"/>
    </row>
    <row r="14" spans="1:17" ht="21.75" customHeight="1">
      <c r="A14" s="109"/>
      <c r="B14" s="109"/>
      <c r="C14" s="162"/>
      <c r="D14" s="112"/>
      <c r="E14" s="113"/>
      <c r="F14" s="112"/>
      <c r="G14" s="112"/>
      <c r="H14" s="112"/>
      <c r="I14" s="109"/>
      <c r="J14" s="109"/>
      <c r="K14" s="111"/>
      <c r="L14" s="112"/>
      <c r="M14" s="112"/>
      <c r="N14" s="133"/>
      <c r="O14" s="133"/>
      <c r="P14" s="112"/>
    </row>
    <row r="15" spans="1:17" ht="21.75" customHeight="1">
      <c r="A15" s="109"/>
      <c r="B15" s="109"/>
      <c r="C15" s="162"/>
      <c r="D15" s="112"/>
      <c r="E15" s="113"/>
      <c r="F15" s="112"/>
      <c r="G15" s="112"/>
      <c r="H15" s="112"/>
      <c r="I15" s="109"/>
      <c r="J15" s="109"/>
      <c r="K15" s="111" t="s">
        <v>200</v>
      </c>
      <c r="L15" s="112">
        <v>1</v>
      </c>
      <c r="M15" s="112"/>
      <c r="N15" s="134"/>
      <c r="O15" s="112"/>
      <c r="P15" s="112">
        <v>10</v>
      </c>
    </row>
    <row r="16" spans="1:17" ht="21.75" customHeight="1">
      <c r="A16" s="109"/>
      <c r="B16" s="109"/>
      <c r="C16" s="162"/>
      <c r="D16" s="112"/>
      <c r="E16" s="113"/>
      <c r="F16" s="112"/>
      <c r="G16" s="112"/>
      <c r="H16" s="112"/>
      <c r="I16" s="109"/>
      <c r="J16" s="109"/>
      <c r="K16" s="111" t="s">
        <v>201</v>
      </c>
      <c r="L16" s="112">
        <v>2</v>
      </c>
      <c r="M16" s="112"/>
      <c r="N16" s="134"/>
      <c r="O16" s="112"/>
      <c r="P16" s="112">
        <v>10</v>
      </c>
    </row>
    <row r="17" spans="1:17" ht="21.75" customHeight="1">
      <c r="A17" s="109"/>
      <c r="B17" s="109"/>
      <c r="C17" s="162"/>
      <c r="D17" s="112"/>
      <c r="E17" s="113"/>
      <c r="F17" s="112"/>
      <c r="G17" s="112"/>
      <c r="H17" s="112"/>
      <c r="I17" s="109"/>
      <c r="J17" s="109"/>
      <c r="K17" s="111"/>
      <c r="L17" s="112"/>
      <c r="M17" s="112"/>
      <c r="N17" s="112"/>
      <c r="O17" s="112"/>
      <c r="P17" s="112"/>
    </row>
    <row r="18" spans="1:17" ht="21.75" customHeight="1">
      <c r="A18" s="109"/>
      <c r="B18" s="109"/>
      <c r="C18" s="162"/>
      <c r="D18" s="112"/>
      <c r="E18" s="113"/>
      <c r="F18" s="112"/>
      <c r="G18" s="112"/>
      <c r="H18" s="112"/>
      <c r="I18" s="109"/>
      <c r="J18" s="109"/>
      <c r="K18" s="111"/>
      <c r="L18" s="112"/>
      <c r="M18" s="112"/>
      <c r="N18" s="112"/>
      <c r="O18" s="112"/>
      <c r="P18" s="112"/>
    </row>
    <row r="19" spans="1:17" ht="21.75" customHeight="1">
      <c r="A19" s="109"/>
      <c r="B19" s="109"/>
      <c r="C19" s="162"/>
      <c r="D19" s="112"/>
      <c r="E19" s="113"/>
      <c r="F19" s="112"/>
      <c r="G19" s="112"/>
      <c r="H19" s="112"/>
      <c r="I19" s="109"/>
      <c r="J19" s="109"/>
      <c r="K19" s="111"/>
      <c r="L19" s="112"/>
      <c r="M19" s="112"/>
      <c r="N19" s="112"/>
      <c r="O19" s="112"/>
      <c r="P19" s="112"/>
    </row>
    <row r="20" spans="1:17" ht="21.75" customHeight="1">
      <c r="A20" s="109"/>
      <c r="B20" s="109"/>
      <c r="C20" s="162"/>
      <c r="D20" s="112"/>
      <c r="E20" s="113"/>
      <c r="F20" s="112"/>
      <c r="G20" s="112"/>
      <c r="H20" s="112"/>
      <c r="I20" s="109"/>
      <c r="J20" s="109"/>
      <c r="K20" s="111"/>
      <c r="L20" s="112"/>
      <c r="M20" s="112"/>
      <c r="N20" s="112"/>
      <c r="O20" s="112"/>
      <c r="P20" s="112"/>
    </row>
    <row r="21" spans="1:17" ht="21.75" customHeight="1">
      <c r="A21" s="109"/>
      <c r="B21" s="109"/>
      <c r="C21" s="162"/>
      <c r="D21" s="112"/>
      <c r="E21" s="113"/>
      <c r="F21" s="112"/>
      <c r="G21" s="112"/>
      <c r="H21" s="112"/>
      <c r="I21" s="109"/>
      <c r="J21" s="109"/>
      <c r="K21" s="111"/>
      <c r="L21" s="112"/>
      <c r="M21" s="112"/>
      <c r="N21" s="112"/>
      <c r="O21" s="112"/>
      <c r="P21" s="112"/>
    </row>
    <row r="22" spans="1:17" ht="21.75" customHeight="1">
      <c r="A22" s="109"/>
      <c r="B22" s="109"/>
      <c r="C22" s="162"/>
      <c r="D22" s="112"/>
      <c r="E22" s="113"/>
      <c r="F22" s="112"/>
      <c r="G22" s="112"/>
      <c r="H22" s="112"/>
      <c r="I22" s="109"/>
      <c r="J22" s="109"/>
      <c r="K22" s="111"/>
      <c r="L22" s="112"/>
      <c r="M22" s="112"/>
      <c r="N22" s="112"/>
      <c r="O22" s="112"/>
      <c r="P22" s="112"/>
    </row>
    <row r="23" spans="1:17" ht="21.75" customHeight="1">
      <c r="A23" s="109"/>
      <c r="B23" s="109"/>
      <c r="C23" s="162"/>
      <c r="D23" s="112"/>
      <c r="E23" s="113"/>
      <c r="F23" s="112"/>
      <c r="G23" s="112"/>
      <c r="H23" s="112"/>
      <c r="I23" s="109"/>
      <c r="J23" s="109"/>
      <c r="K23" s="111"/>
      <c r="L23" s="112"/>
      <c r="M23" s="112"/>
      <c r="N23" s="112"/>
      <c r="O23" s="112"/>
      <c r="P23" s="112"/>
    </row>
    <row r="24" spans="1:17" ht="21.75" customHeight="1">
      <c r="A24" s="109"/>
      <c r="B24" s="109"/>
      <c r="C24" s="111" t="s">
        <v>152</v>
      </c>
      <c r="D24" s="112"/>
      <c r="E24" s="112"/>
      <c r="F24" s="112"/>
      <c r="G24" s="112"/>
      <c r="H24" s="135"/>
      <c r="I24" s="109"/>
      <c r="J24" s="109"/>
      <c r="K24" s="111" t="s">
        <v>6</v>
      </c>
      <c r="L24" s="112">
        <v>1</v>
      </c>
      <c r="M24" s="112"/>
      <c r="N24" s="112"/>
      <c r="O24" s="112"/>
      <c r="P24" s="139">
        <v>2</v>
      </c>
      <c r="Q24" s="70" t="s">
        <v>207</v>
      </c>
    </row>
    <row r="25" spans="1:17" ht="21.75" customHeight="1">
      <c r="A25" s="109"/>
      <c r="B25" s="109"/>
      <c r="C25" s="112" t="s">
        <v>4</v>
      </c>
      <c r="D25" s="112"/>
      <c r="E25" s="112"/>
      <c r="F25" s="114">
        <f>SUM(F8:F24)</f>
        <v>0</v>
      </c>
      <c r="G25" s="114">
        <f>SUM(G8:G24)</f>
        <v>0</v>
      </c>
      <c r="H25" s="114">
        <f>SUM(H8:H24)</f>
        <v>0</v>
      </c>
      <c r="I25" s="109"/>
      <c r="J25" s="109"/>
      <c r="K25" s="112" t="s">
        <v>208</v>
      </c>
      <c r="L25" s="112"/>
      <c r="M25" s="112"/>
      <c r="N25" s="137">
        <f>SUM(N8:N24)</f>
        <v>20</v>
      </c>
      <c r="O25" s="137">
        <f>SUM(O8:O24)</f>
        <v>18</v>
      </c>
      <c r="P25" s="137">
        <f>SUM(P8:P24)</f>
        <v>22</v>
      </c>
    </row>
    <row r="26" spans="1:17" ht="21.75" customHeight="1">
      <c r="A26" s="109"/>
      <c r="B26" s="109"/>
      <c r="C26" s="112" t="s">
        <v>5</v>
      </c>
      <c r="D26" s="112"/>
      <c r="E26" s="112"/>
      <c r="F26" s="112"/>
      <c r="G26" s="112"/>
      <c r="H26" s="114">
        <f>SUM(G25:H25)</f>
        <v>0</v>
      </c>
      <c r="I26" s="109"/>
      <c r="J26" s="109"/>
      <c r="K26" s="112" t="s">
        <v>5</v>
      </c>
      <c r="L26" s="112"/>
      <c r="M26" s="112"/>
      <c r="N26" s="112"/>
      <c r="O26" s="112"/>
      <c r="P26" s="138">
        <f>SUM(O25:P25)</f>
        <v>40</v>
      </c>
    </row>
    <row r="27" spans="1:17">
      <c r="A27" s="109"/>
      <c r="B27" s="109"/>
      <c r="C27" s="109"/>
      <c r="D27" s="170"/>
      <c r="E27" s="170"/>
      <c r="F27" s="170"/>
      <c r="G27" s="170"/>
      <c r="H27" s="170"/>
      <c r="I27" s="109"/>
      <c r="J27" s="109"/>
      <c r="K27" s="109"/>
      <c r="L27" s="109"/>
      <c r="M27" s="109"/>
      <c r="N27" s="109"/>
      <c r="O27" s="109"/>
      <c r="P27" s="109"/>
    </row>
    <row r="28" spans="1:17">
      <c r="A28" s="109"/>
      <c r="B28" s="109"/>
      <c r="C28" s="109"/>
      <c r="D28" s="171"/>
      <c r="E28" s="171"/>
      <c r="F28" s="171"/>
      <c r="G28" s="171"/>
      <c r="H28" s="171"/>
      <c r="I28" s="109"/>
      <c r="J28" s="109"/>
      <c r="K28" s="109"/>
      <c r="L28" s="109"/>
      <c r="M28" s="109"/>
      <c r="N28" s="109"/>
      <c r="O28" s="109"/>
      <c r="P28" s="109"/>
    </row>
    <row r="29" spans="1:17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</row>
    <row r="30" spans="1:17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</row>
  </sheetData>
  <mergeCells count="8">
    <mergeCell ref="P8:P11"/>
    <mergeCell ref="D27:H27"/>
    <mergeCell ref="D28:H28"/>
    <mergeCell ref="P12:P13"/>
    <mergeCell ref="D3:H3"/>
    <mergeCell ref="G4:H4"/>
    <mergeCell ref="D4:F4"/>
    <mergeCell ref="D5:H5"/>
  </mergeCells>
  <phoneticPr fontId="2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68CF-0CC1-43DA-ABB0-B00152291E08}">
  <sheetPr>
    <tabColor rgb="FFFFFF00"/>
    <pageSetUpPr fitToPage="1"/>
  </sheetPr>
  <dimension ref="A1:V98"/>
  <sheetViews>
    <sheetView topLeftCell="A2" zoomScaleNormal="100" workbookViewId="0">
      <selection activeCell="B19" sqref="B19"/>
    </sheetView>
  </sheetViews>
  <sheetFormatPr defaultRowHeight="13.5"/>
  <cols>
    <col min="1" max="1" width="3.5" style="10" customWidth="1"/>
    <col min="2" max="2" width="10.125" style="6" customWidth="1"/>
    <col min="3" max="4" width="9.125" style="24" customWidth="1"/>
    <col min="5" max="5" width="10.625" style="24" customWidth="1"/>
    <col min="6" max="6" width="9.125" style="41" customWidth="1"/>
    <col min="7" max="9" width="9.125" style="24" customWidth="1"/>
    <col min="10" max="14" width="9.125" style="6" customWidth="1"/>
    <col min="15" max="15" width="11.125" style="6" customWidth="1"/>
    <col min="16" max="16" width="25" style="6" customWidth="1"/>
    <col min="17" max="17" width="10.625" style="10" customWidth="1"/>
    <col min="18" max="18" width="4.375" style="10" customWidth="1"/>
    <col min="19" max="19" width="9.375" style="6" customWidth="1"/>
    <col min="20" max="20" width="4.375" style="6" customWidth="1"/>
    <col min="21" max="21" width="9.375" style="6" customWidth="1"/>
    <col min="22" max="22" width="4.375" style="6" customWidth="1"/>
    <col min="23" max="16384" width="9" style="6"/>
  </cols>
  <sheetData>
    <row r="1" spans="1:22" ht="17.25">
      <c r="A1" s="182" t="s">
        <v>180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P1" s="7"/>
      <c r="S1" s="8"/>
      <c r="T1" s="8"/>
      <c r="U1" s="8"/>
      <c r="V1" s="8"/>
    </row>
    <row r="2" spans="1:22" ht="13.5" customHeight="1">
      <c r="A2" s="6"/>
      <c r="C2" s="6"/>
      <c r="D2" s="6"/>
      <c r="E2" s="6"/>
      <c r="G2" s="6"/>
      <c r="H2" s="6"/>
      <c r="I2" s="6"/>
    </row>
    <row r="3" spans="1:22" ht="14.25" customHeight="1">
      <c r="A3" s="6"/>
      <c r="C3" s="6"/>
      <c r="D3" s="6"/>
      <c r="E3" s="6"/>
      <c r="G3" s="6"/>
      <c r="H3" s="6"/>
      <c r="I3" s="6"/>
    </row>
    <row r="4" spans="1:22" ht="14.25" customHeight="1">
      <c r="A4" s="6"/>
      <c r="C4" s="6"/>
      <c r="D4" s="6"/>
      <c r="E4" s="6"/>
      <c r="G4" s="6"/>
      <c r="H4" s="6"/>
      <c r="I4" s="6"/>
    </row>
    <row r="5" spans="1:22" ht="14.25" customHeight="1">
      <c r="A5" s="6"/>
      <c r="C5" s="6"/>
      <c r="D5" s="6"/>
      <c r="E5" s="6"/>
      <c r="G5" s="6"/>
      <c r="H5" s="6"/>
      <c r="I5" s="6"/>
    </row>
    <row r="6" spans="1:22" ht="13.5" customHeight="1">
      <c r="A6" s="183" t="s">
        <v>8</v>
      </c>
      <c r="B6" s="183"/>
      <c r="C6" s="185">
        <f>保健所記入用!C6</f>
        <v>0</v>
      </c>
      <c r="D6" s="185"/>
      <c r="E6" s="185"/>
      <c r="F6" s="183" t="s">
        <v>9</v>
      </c>
      <c r="G6" s="183"/>
      <c r="H6" s="186">
        <f>保健所記入用!C8</f>
        <v>0</v>
      </c>
      <c r="I6" s="186"/>
      <c r="J6" s="185">
        <f>保健所記入用!G8</f>
        <v>0</v>
      </c>
      <c r="K6" s="185"/>
      <c r="L6" s="10" t="s">
        <v>10</v>
      </c>
      <c r="M6" s="184">
        <f>保健所記入用!K8</f>
        <v>0</v>
      </c>
      <c r="N6" s="184"/>
      <c r="O6" s="184"/>
      <c r="P6" s="125" t="s">
        <v>197</v>
      </c>
      <c r="Q6" s="164"/>
      <c r="R6" s="10" t="s">
        <v>90</v>
      </c>
      <c r="S6" s="163"/>
      <c r="T6" s="10" t="s">
        <v>91</v>
      </c>
      <c r="U6" s="163"/>
      <c r="V6" s="10" t="s">
        <v>92</v>
      </c>
    </row>
    <row r="7" spans="1:22" ht="6.75" customHeight="1" thickBot="1">
      <c r="A7" s="11"/>
      <c r="B7" s="11"/>
      <c r="C7" s="11"/>
      <c r="D7" s="11"/>
      <c r="E7" s="11"/>
      <c r="F7" s="42"/>
      <c r="G7" s="11"/>
      <c r="H7" s="11"/>
      <c r="I7" s="11"/>
      <c r="J7" s="11"/>
      <c r="K7" s="11"/>
      <c r="L7" s="11"/>
      <c r="M7" s="11"/>
      <c r="N7" s="12"/>
      <c r="O7" s="12"/>
      <c r="P7" s="12"/>
      <c r="Q7" s="103"/>
      <c r="R7" s="103"/>
      <c r="S7" s="13"/>
      <c r="T7" s="13"/>
      <c r="U7" s="13"/>
      <c r="V7" s="13"/>
    </row>
    <row r="8" spans="1:22" ht="14.25" customHeight="1" thickTop="1">
      <c r="A8" s="180"/>
      <c r="B8" s="180"/>
      <c r="C8" s="180"/>
      <c r="D8" s="180"/>
      <c r="E8" s="180"/>
      <c r="F8" s="180"/>
      <c r="G8" s="9"/>
      <c r="H8" s="9"/>
      <c r="I8" s="9"/>
    </row>
    <row r="9" spans="1:22" ht="5.25" customHeight="1">
      <c r="A9" s="181"/>
      <c r="B9" s="181"/>
      <c r="C9" s="181"/>
      <c r="D9" s="181"/>
      <c r="E9" s="181"/>
      <c r="F9" s="181"/>
      <c r="G9" s="9"/>
      <c r="H9" s="9"/>
      <c r="I9" s="9"/>
    </row>
    <row r="10" spans="1:22" ht="20.25" customHeight="1">
      <c r="B10" s="47" t="s">
        <v>11</v>
      </c>
      <c r="C10" s="48"/>
      <c r="D10" s="48"/>
      <c r="E10" s="48"/>
      <c r="F10" s="49"/>
      <c r="G10" s="48"/>
      <c r="H10" s="48"/>
      <c r="I10" s="48"/>
      <c r="J10" s="48"/>
      <c r="K10" s="50"/>
      <c r="L10" s="51"/>
      <c r="M10" s="51"/>
      <c r="N10" s="51"/>
      <c r="O10" s="51"/>
      <c r="P10" s="51"/>
      <c r="Q10" s="53"/>
      <c r="R10" s="53"/>
      <c r="S10" s="52"/>
      <c r="T10" s="52"/>
      <c r="U10" s="52"/>
      <c r="V10" s="52"/>
    </row>
    <row r="11" spans="1:22" s="52" customFormat="1" ht="15" customHeight="1">
      <c r="A11" s="53"/>
      <c r="B11" s="16" t="s">
        <v>211</v>
      </c>
      <c r="C11" s="17"/>
      <c r="D11" s="17"/>
      <c r="E11" s="17"/>
      <c r="F11" s="43"/>
      <c r="G11" s="17"/>
      <c r="H11" s="17"/>
      <c r="I11" s="17"/>
      <c r="J11" s="17"/>
      <c r="K11" s="18"/>
      <c r="L11" s="17"/>
      <c r="M11" s="17"/>
      <c r="N11" s="17"/>
      <c r="O11" s="17"/>
      <c r="P11" s="19"/>
      <c r="Q11" s="104"/>
      <c r="R11" s="104"/>
      <c r="S11" s="19"/>
      <c r="T11" s="19"/>
      <c r="U11" s="19"/>
      <c r="V11" s="19"/>
    </row>
    <row r="12" spans="1:22" s="52" customFormat="1" ht="15" customHeight="1">
      <c r="A12" s="53"/>
      <c r="B12" s="54" t="s">
        <v>212</v>
      </c>
      <c r="C12" s="55"/>
      <c r="D12" s="55"/>
      <c r="E12" s="55"/>
      <c r="F12" s="56"/>
      <c r="G12" s="55"/>
      <c r="H12" s="55"/>
      <c r="I12" s="55"/>
      <c r="J12" s="55"/>
      <c r="K12" s="57"/>
      <c r="L12" s="55"/>
      <c r="M12" s="55"/>
      <c r="N12" s="55"/>
      <c r="Q12" s="53"/>
      <c r="R12" s="53"/>
    </row>
    <row r="13" spans="1:22" s="52" customFormat="1" ht="13.5" customHeight="1">
      <c r="A13" s="53"/>
      <c r="B13" s="54" t="s">
        <v>213</v>
      </c>
      <c r="C13" s="55"/>
      <c r="D13" s="55"/>
      <c r="E13" s="55"/>
      <c r="F13" s="56"/>
      <c r="G13" s="55"/>
      <c r="H13" s="55"/>
      <c r="I13" s="55"/>
      <c r="J13" s="55"/>
      <c r="K13" s="57"/>
      <c r="L13" s="55"/>
      <c r="M13" s="55"/>
      <c r="N13" s="55"/>
      <c r="O13" s="55"/>
      <c r="P13" s="58"/>
      <c r="Q13" s="105"/>
      <c r="R13" s="105"/>
    </row>
    <row r="14" spans="1:22" s="52" customFormat="1" ht="13.5" customHeight="1">
      <c r="A14" s="53"/>
      <c r="B14" s="54" t="s">
        <v>206</v>
      </c>
      <c r="C14" s="55"/>
      <c r="D14" s="55"/>
      <c r="E14" s="55"/>
      <c r="F14" s="56"/>
      <c r="G14" s="55"/>
      <c r="H14" s="55"/>
      <c r="I14" s="55"/>
      <c r="J14" s="55"/>
      <c r="K14" s="57"/>
      <c r="L14" s="55"/>
      <c r="M14" s="55"/>
      <c r="N14" s="55"/>
      <c r="O14" s="55"/>
      <c r="Q14" s="53"/>
      <c r="R14" s="53"/>
    </row>
    <row r="15" spans="1:22" s="14" customFormat="1" ht="13.5" customHeight="1">
      <c r="A15" s="15"/>
      <c r="B15" s="21"/>
      <c r="C15" s="22"/>
      <c r="D15" s="22"/>
      <c r="E15" s="22"/>
      <c r="F15" s="44"/>
      <c r="G15" s="22"/>
      <c r="H15" s="22"/>
      <c r="I15" s="22"/>
      <c r="J15" s="22"/>
      <c r="K15" s="23"/>
      <c r="L15" s="20"/>
      <c r="M15" s="20"/>
      <c r="N15" s="20"/>
      <c r="O15" s="20"/>
      <c r="Q15" s="15"/>
      <c r="R15" s="15"/>
    </row>
    <row r="16" spans="1:22" s="14" customFormat="1" ht="13.5" customHeight="1">
      <c r="A16" s="15"/>
      <c r="B16" s="20"/>
      <c r="C16" s="20"/>
      <c r="D16" s="20"/>
      <c r="E16" s="20"/>
      <c r="F16" s="132"/>
      <c r="G16" s="20"/>
      <c r="H16" s="20"/>
      <c r="I16" s="20"/>
      <c r="J16" s="20"/>
      <c r="K16" s="20"/>
      <c r="L16" s="20"/>
      <c r="M16" s="20"/>
      <c r="N16" s="20"/>
      <c r="O16" s="20"/>
      <c r="Q16" s="15"/>
      <c r="R16" s="15"/>
    </row>
    <row r="17" spans="1:22" ht="14.25" thickBot="1">
      <c r="J17" s="10"/>
    </row>
    <row r="18" spans="1:22" ht="26.25" customHeight="1">
      <c r="A18" s="25" t="s">
        <v>12</v>
      </c>
      <c r="B18" s="26" t="s">
        <v>13</v>
      </c>
      <c r="C18" s="28" t="s">
        <v>154</v>
      </c>
      <c r="D18" s="28" t="s">
        <v>179</v>
      </c>
      <c r="E18" s="27" t="s">
        <v>153</v>
      </c>
      <c r="F18" s="45" t="s">
        <v>14</v>
      </c>
      <c r="G18" s="26" t="s">
        <v>15</v>
      </c>
      <c r="H18" s="27" t="s">
        <v>171</v>
      </c>
      <c r="I18" s="102" t="s">
        <v>172</v>
      </c>
      <c r="J18" s="27"/>
      <c r="K18" s="27"/>
      <c r="L18" s="27"/>
      <c r="M18" s="27"/>
      <c r="N18" s="83" t="s">
        <v>168</v>
      </c>
      <c r="O18" s="100" t="s">
        <v>169</v>
      </c>
      <c r="P18" s="99" t="s">
        <v>170</v>
      </c>
      <c r="Q18" s="187" t="s">
        <v>173</v>
      </c>
      <c r="R18" s="188"/>
      <c r="S18" s="188"/>
      <c r="T18" s="188"/>
      <c r="U18" s="188"/>
      <c r="V18" s="189"/>
    </row>
    <row r="19" spans="1:22" ht="28.5" customHeight="1">
      <c r="A19" s="29">
        <v>1</v>
      </c>
      <c r="B19" s="30"/>
      <c r="C19" s="31"/>
      <c r="D19" s="31"/>
      <c r="E19" s="31"/>
      <c r="F19" s="39" t="s">
        <v>18</v>
      </c>
      <c r="G19" s="32" t="s">
        <v>16</v>
      </c>
      <c r="H19" s="39" t="s">
        <v>18</v>
      </c>
      <c r="I19" s="39" t="s">
        <v>18</v>
      </c>
      <c r="J19" s="33" t="s">
        <v>82</v>
      </c>
      <c r="K19" s="33" t="s">
        <v>82</v>
      </c>
      <c r="L19" s="33" t="s">
        <v>82</v>
      </c>
      <c r="M19" s="33" t="s">
        <v>17</v>
      </c>
      <c r="N19" s="33" t="s">
        <v>82</v>
      </c>
      <c r="O19" s="101" t="s">
        <v>166</v>
      </c>
      <c r="P19" s="31"/>
      <c r="Q19" s="190"/>
      <c r="R19" s="191"/>
      <c r="S19" s="191"/>
      <c r="T19" s="191"/>
      <c r="U19" s="191"/>
      <c r="V19" s="192"/>
    </row>
    <row r="20" spans="1:22" ht="28.5" customHeight="1">
      <c r="A20" s="29">
        <v>2</v>
      </c>
      <c r="B20" s="30"/>
      <c r="C20" s="31"/>
      <c r="D20" s="31"/>
      <c r="E20" s="31"/>
      <c r="F20" s="39" t="s">
        <v>18</v>
      </c>
      <c r="G20" s="32" t="s">
        <v>16</v>
      </c>
      <c r="H20" s="39" t="s">
        <v>18</v>
      </c>
      <c r="I20" s="39" t="s">
        <v>18</v>
      </c>
      <c r="J20" s="33" t="s">
        <v>17</v>
      </c>
      <c r="K20" s="33" t="s">
        <v>17</v>
      </c>
      <c r="L20" s="33" t="s">
        <v>17</v>
      </c>
      <c r="M20" s="33" t="s">
        <v>17</v>
      </c>
      <c r="N20" s="33" t="s">
        <v>17</v>
      </c>
      <c r="O20" s="101" t="s">
        <v>166</v>
      </c>
      <c r="P20" s="31"/>
      <c r="Q20" s="190"/>
      <c r="R20" s="191"/>
      <c r="S20" s="191"/>
      <c r="T20" s="191"/>
      <c r="U20" s="191"/>
      <c r="V20" s="192"/>
    </row>
    <row r="21" spans="1:22" ht="28.5" customHeight="1">
      <c r="A21" s="29">
        <v>3</v>
      </c>
      <c r="B21" s="30"/>
      <c r="C21" s="31"/>
      <c r="D21" s="31"/>
      <c r="E21" s="31"/>
      <c r="F21" s="39" t="s">
        <v>18</v>
      </c>
      <c r="G21" s="32" t="s">
        <v>16</v>
      </c>
      <c r="H21" s="39" t="s">
        <v>18</v>
      </c>
      <c r="I21" s="39" t="s">
        <v>18</v>
      </c>
      <c r="J21" s="33" t="s">
        <v>17</v>
      </c>
      <c r="K21" s="33" t="s">
        <v>17</v>
      </c>
      <c r="L21" s="33" t="s">
        <v>17</v>
      </c>
      <c r="M21" s="33" t="s">
        <v>17</v>
      </c>
      <c r="N21" s="33" t="s">
        <v>17</v>
      </c>
      <c r="O21" s="101" t="s">
        <v>167</v>
      </c>
      <c r="P21" s="31"/>
      <c r="Q21" s="190"/>
      <c r="R21" s="191"/>
      <c r="S21" s="191"/>
      <c r="T21" s="191"/>
      <c r="U21" s="191"/>
      <c r="V21" s="192"/>
    </row>
    <row r="22" spans="1:22" ht="28.5" customHeight="1">
      <c r="A22" s="29">
        <v>4</v>
      </c>
      <c r="B22" s="30"/>
      <c r="C22" s="31"/>
      <c r="D22" s="31"/>
      <c r="E22" s="31"/>
      <c r="F22" s="39" t="s">
        <v>18</v>
      </c>
      <c r="G22" s="32" t="s">
        <v>16</v>
      </c>
      <c r="H22" s="39" t="s">
        <v>18</v>
      </c>
      <c r="I22" s="39" t="s">
        <v>18</v>
      </c>
      <c r="J22" s="33" t="s">
        <v>17</v>
      </c>
      <c r="K22" s="33" t="s">
        <v>17</v>
      </c>
      <c r="L22" s="33" t="s">
        <v>17</v>
      </c>
      <c r="M22" s="33" t="s">
        <v>17</v>
      </c>
      <c r="N22" s="33" t="s">
        <v>17</v>
      </c>
      <c r="O22" s="101" t="s">
        <v>167</v>
      </c>
      <c r="P22" s="31"/>
      <c r="Q22" s="190"/>
      <c r="R22" s="191"/>
      <c r="S22" s="191"/>
      <c r="T22" s="191"/>
      <c r="U22" s="191"/>
      <c r="V22" s="192"/>
    </row>
    <row r="23" spans="1:22" ht="28.5" customHeight="1">
      <c r="A23" s="29">
        <v>5</v>
      </c>
      <c r="B23" s="30"/>
      <c r="C23" s="31"/>
      <c r="D23" s="31"/>
      <c r="E23" s="31"/>
      <c r="F23" s="39" t="s">
        <v>18</v>
      </c>
      <c r="G23" s="32" t="s">
        <v>16</v>
      </c>
      <c r="H23" s="39" t="s">
        <v>18</v>
      </c>
      <c r="I23" s="39" t="s">
        <v>18</v>
      </c>
      <c r="J23" s="33" t="s">
        <v>17</v>
      </c>
      <c r="K23" s="33" t="s">
        <v>17</v>
      </c>
      <c r="L23" s="33" t="s">
        <v>17</v>
      </c>
      <c r="M23" s="33" t="s">
        <v>17</v>
      </c>
      <c r="N23" s="33" t="s">
        <v>17</v>
      </c>
      <c r="O23" s="101" t="s">
        <v>167</v>
      </c>
      <c r="P23" s="31"/>
      <c r="Q23" s="190"/>
      <c r="R23" s="191"/>
      <c r="S23" s="191"/>
      <c r="T23" s="191"/>
      <c r="U23" s="191"/>
      <c r="V23" s="192"/>
    </row>
    <row r="24" spans="1:22" ht="28.5" customHeight="1">
      <c r="A24" s="29">
        <v>6</v>
      </c>
      <c r="B24" s="30"/>
      <c r="C24" s="31"/>
      <c r="D24" s="31"/>
      <c r="E24" s="31"/>
      <c r="F24" s="39" t="s">
        <v>18</v>
      </c>
      <c r="G24" s="32" t="s">
        <v>16</v>
      </c>
      <c r="H24" s="39" t="s">
        <v>18</v>
      </c>
      <c r="I24" s="39" t="s">
        <v>18</v>
      </c>
      <c r="J24" s="33" t="s">
        <v>17</v>
      </c>
      <c r="K24" s="33" t="s">
        <v>17</v>
      </c>
      <c r="L24" s="33" t="s">
        <v>17</v>
      </c>
      <c r="M24" s="33" t="s">
        <v>17</v>
      </c>
      <c r="N24" s="33" t="s">
        <v>17</v>
      </c>
      <c r="O24" s="101" t="s">
        <v>167</v>
      </c>
      <c r="P24" s="31"/>
      <c r="Q24" s="190"/>
      <c r="R24" s="191"/>
      <c r="S24" s="191"/>
      <c r="T24" s="191"/>
      <c r="U24" s="191"/>
      <c r="V24" s="192"/>
    </row>
    <row r="25" spans="1:22" ht="28.5" customHeight="1">
      <c r="A25" s="29">
        <v>7</v>
      </c>
      <c r="B25" s="30"/>
      <c r="C25" s="31"/>
      <c r="D25" s="31"/>
      <c r="E25" s="31"/>
      <c r="F25" s="39" t="s">
        <v>18</v>
      </c>
      <c r="G25" s="32" t="s">
        <v>16</v>
      </c>
      <c r="H25" s="39" t="s">
        <v>18</v>
      </c>
      <c r="I25" s="39" t="s">
        <v>18</v>
      </c>
      <c r="J25" s="33" t="s">
        <v>17</v>
      </c>
      <c r="K25" s="33" t="s">
        <v>17</v>
      </c>
      <c r="L25" s="33" t="s">
        <v>17</v>
      </c>
      <c r="M25" s="33" t="s">
        <v>17</v>
      </c>
      <c r="N25" s="33" t="s">
        <v>17</v>
      </c>
      <c r="O25" s="101" t="s">
        <v>167</v>
      </c>
      <c r="P25" s="31"/>
      <c r="Q25" s="190"/>
      <c r="R25" s="191"/>
      <c r="S25" s="191"/>
      <c r="T25" s="191"/>
      <c r="U25" s="191"/>
      <c r="V25" s="192"/>
    </row>
    <row r="26" spans="1:22" ht="28.5" customHeight="1">
      <c r="A26" s="29">
        <v>8</v>
      </c>
      <c r="B26" s="30"/>
      <c r="C26" s="31"/>
      <c r="D26" s="31"/>
      <c r="E26" s="31"/>
      <c r="F26" s="39" t="s">
        <v>18</v>
      </c>
      <c r="G26" s="32" t="s">
        <v>16</v>
      </c>
      <c r="H26" s="39" t="s">
        <v>18</v>
      </c>
      <c r="I26" s="39" t="s">
        <v>18</v>
      </c>
      <c r="J26" s="33" t="s">
        <v>17</v>
      </c>
      <c r="K26" s="33" t="s">
        <v>17</v>
      </c>
      <c r="L26" s="33" t="s">
        <v>17</v>
      </c>
      <c r="M26" s="33" t="s">
        <v>17</v>
      </c>
      <c r="N26" s="33" t="s">
        <v>17</v>
      </c>
      <c r="O26" s="101" t="s">
        <v>167</v>
      </c>
      <c r="P26" s="31"/>
      <c r="Q26" s="190"/>
      <c r="R26" s="191"/>
      <c r="S26" s="191"/>
      <c r="T26" s="191"/>
      <c r="U26" s="191"/>
      <c r="V26" s="192"/>
    </row>
    <row r="27" spans="1:22" ht="28.5" customHeight="1">
      <c r="A27" s="29">
        <v>9</v>
      </c>
      <c r="B27" s="30"/>
      <c r="C27" s="31"/>
      <c r="D27" s="31"/>
      <c r="E27" s="31"/>
      <c r="F27" s="39" t="s">
        <v>18</v>
      </c>
      <c r="G27" s="32" t="s">
        <v>16</v>
      </c>
      <c r="H27" s="39" t="s">
        <v>18</v>
      </c>
      <c r="I27" s="39" t="s">
        <v>18</v>
      </c>
      <c r="J27" s="33" t="s">
        <v>17</v>
      </c>
      <c r="K27" s="33" t="s">
        <v>17</v>
      </c>
      <c r="L27" s="33" t="s">
        <v>17</v>
      </c>
      <c r="M27" s="33" t="s">
        <v>17</v>
      </c>
      <c r="N27" s="33" t="s">
        <v>17</v>
      </c>
      <c r="O27" s="101" t="s">
        <v>167</v>
      </c>
      <c r="P27" s="31"/>
      <c r="Q27" s="190"/>
      <c r="R27" s="191"/>
      <c r="S27" s="191"/>
      <c r="T27" s="191"/>
      <c r="U27" s="191"/>
      <c r="V27" s="192"/>
    </row>
    <row r="28" spans="1:22" ht="28.5" customHeight="1">
      <c r="A28" s="29">
        <v>10</v>
      </c>
      <c r="B28" s="30"/>
      <c r="C28" s="31"/>
      <c r="D28" s="31"/>
      <c r="E28" s="31"/>
      <c r="F28" s="39" t="s">
        <v>18</v>
      </c>
      <c r="G28" s="32" t="s">
        <v>16</v>
      </c>
      <c r="H28" s="39" t="s">
        <v>18</v>
      </c>
      <c r="I28" s="39" t="s">
        <v>18</v>
      </c>
      <c r="J28" s="33" t="s">
        <v>17</v>
      </c>
      <c r="K28" s="33" t="s">
        <v>17</v>
      </c>
      <c r="L28" s="33" t="s">
        <v>17</v>
      </c>
      <c r="M28" s="33" t="s">
        <v>17</v>
      </c>
      <c r="N28" s="33" t="s">
        <v>17</v>
      </c>
      <c r="O28" s="101" t="s">
        <v>167</v>
      </c>
      <c r="P28" s="31"/>
      <c r="Q28" s="190"/>
      <c r="R28" s="191"/>
      <c r="S28" s="191"/>
      <c r="T28" s="191"/>
      <c r="U28" s="191"/>
      <c r="V28" s="192"/>
    </row>
    <row r="29" spans="1:22" ht="28.5" customHeight="1">
      <c r="A29" s="29">
        <v>11</v>
      </c>
      <c r="B29" s="30"/>
      <c r="C29" s="31"/>
      <c r="D29" s="31"/>
      <c r="E29" s="31"/>
      <c r="F29" s="39" t="s">
        <v>18</v>
      </c>
      <c r="G29" s="32" t="s">
        <v>16</v>
      </c>
      <c r="H29" s="39" t="s">
        <v>18</v>
      </c>
      <c r="I29" s="39" t="s">
        <v>18</v>
      </c>
      <c r="J29" s="33" t="s">
        <v>17</v>
      </c>
      <c r="K29" s="33" t="s">
        <v>17</v>
      </c>
      <c r="L29" s="33" t="s">
        <v>17</v>
      </c>
      <c r="M29" s="33" t="s">
        <v>17</v>
      </c>
      <c r="N29" s="33" t="s">
        <v>17</v>
      </c>
      <c r="O29" s="101" t="s">
        <v>167</v>
      </c>
      <c r="P29" s="31"/>
      <c r="Q29" s="190"/>
      <c r="R29" s="191"/>
      <c r="S29" s="191"/>
      <c r="T29" s="191"/>
      <c r="U29" s="191"/>
      <c r="V29" s="192"/>
    </row>
    <row r="30" spans="1:22" ht="28.5" customHeight="1">
      <c r="A30" s="29">
        <v>12</v>
      </c>
      <c r="B30" s="30"/>
      <c r="C30" s="31"/>
      <c r="D30" s="31"/>
      <c r="E30" s="31"/>
      <c r="F30" s="39" t="s">
        <v>18</v>
      </c>
      <c r="G30" s="32" t="s">
        <v>16</v>
      </c>
      <c r="H30" s="39" t="s">
        <v>18</v>
      </c>
      <c r="I30" s="39" t="s">
        <v>18</v>
      </c>
      <c r="J30" s="33" t="s">
        <v>17</v>
      </c>
      <c r="K30" s="33" t="s">
        <v>17</v>
      </c>
      <c r="L30" s="33" t="s">
        <v>17</v>
      </c>
      <c r="M30" s="33" t="s">
        <v>17</v>
      </c>
      <c r="N30" s="33" t="s">
        <v>17</v>
      </c>
      <c r="O30" s="101" t="s">
        <v>167</v>
      </c>
      <c r="P30" s="31"/>
      <c r="Q30" s="190"/>
      <c r="R30" s="191"/>
      <c r="S30" s="191"/>
      <c r="T30" s="191"/>
      <c r="U30" s="191"/>
      <c r="V30" s="192"/>
    </row>
    <row r="31" spans="1:22" ht="28.5" customHeight="1">
      <c r="A31" s="29">
        <v>13</v>
      </c>
      <c r="B31" s="30"/>
      <c r="C31" s="31"/>
      <c r="D31" s="31"/>
      <c r="E31" s="31"/>
      <c r="F31" s="39" t="s">
        <v>18</v>
      </c>
      <c r="G31" s="32" t="s">
        <v>16</v>
      </c>
      <c r="H31" s="39" t="s">
        <v>18</v>
      </c>
      <c r="I31" s="39" t="s">
        <v>18</v>
      </c>
      <c r="J31" s="33" t="s">
        <v>17</v>
      </c>
      <c r="K31" s="33" t="s">
        <v>17</v>
      </c>
      <c r="L31" s="33" t="s">
        <v>17</v>
      </c>
      <c r="M31" s="33" t="s">
        <v>17</v>
      </c>
      <c r="N31" s="33" t="s">
        <v>17</v>
      </c>
      <c r="O31" s="101" t="s">
        <v>167</v>
      </c>
      <c r="P31" s="31"/>
      <c r="Q31" s="190"/>
      <c r="R31" s="191"/>
      <c r="S31" s="191"/>
      <c r="T31" s="191"/>
      <c r="U31" s="191"/>
      <c r="V31" s="192"/>
    </row>
    <row r="32" spans="1:22" ht="28.5" customHeight="1">
      <c r="A32" s="29">
        <v>14</v>
      </c>
      <c r="B32" s="30"/>
      <c r="C32" s="31"/>
      <c r="D32" s="31"/>
      <c r="E32" s="31"/>
      <c r="F32" s="39" t="s">
        <v>18</v>
      </c>
      <c r="G32" s="32" t="s">
        <v>16</v>
      </c>
      <c r="H32" s="39" t="s">
        <v>18</v>
      </c>
      <c r="I32" s="39" t="s">
        <v>18</v>
      </c>
      <c r="J32" s="33" t="s">
        <v>17</v>
      </c>
      <c r="K32" s="33" t="s">
        <v>17</v>
      </c>
      <c r="L32" s="33" t="s">
        <v>17</v>
      </c>
      <c r="M32" s="33" t="s">
        <v>17</v>
      </c>
      <c r="N32" s="33" t="s">
        <v>17</v>
      </c>
      <c r="O32" s="101" t="s">
        <v>167</v>
      </c>
      <c r="P32" s="31"/>
      <c r="Q32" s="190"/>
      <c r="R32" s="191"/>
      <c r="S32" s="191"/>
      <c r="T32" s="191"/>
      <c r="U32" s="191"/>
      <c r="V32" s="192"/>
    </row>
    <row r="33" spans="1:22" ht="28.5" customHeight="1">
      <c r="A33" s="29">
        <v>15</v>
      </c>
      <c r="B33" s="30"/>
      <c r="C33" s="31"/>
      <c r="D33" s="31"/>
      <c r="E33" s="31"/>
      <c r="F33" s="39" t="s">
        <v>18</v>
      </c>
      <c r="G33" s="32" t="s">
        <v>16</v>
      </c>
      <c r="H33" s="39" t="s">
        <v>18</v>
      </c>
      <c r="I33" s="39" t="s">
        <v>18</v>
      </c>
      <c r="J33" s="33" t="s">
        <v>17</v>
      </c>
      <c r="K33" s="33" t="s">
        <v>17</v>
      </c>
      <c r="L33" s="33" t="s">
        <v>17</v>
      </c>
      <c r="M33" s="33" t="s">
        <v>17</v>
      </c>
      <c r="N33" s="33" t="s">
        <v>17</v>
      </c>
      <c r="O33" s="101" t="s">
        <v>167</v>
      </c>
      <c r="P33" s="31"/>
      <c r="Q33" s="190"/>
      <c r="R33" s="191"/>
      <c r="S33" s="191"/>
      <c r="T33" s="191"/>
      <c r="U33" s="191"/>
      <c r="V33" s="192"/>
    </row>
    <row r="34" spans="1:22" ht="28.5" customHeight="1">
      <c r="A34" s="29">
        <v>16</v>
      </c>
      <c r="B34" s="30"/>
      <c r="C34" s="31"/>
      <c r="D34" s="31"/>
      <c r="E34" s="31"/>
      <c r="F34" s="39" t="s">
        <v>18</v>
      </c>
      <c r="G34" s="32" t="s">
        <v>16</v>
      </c>
      <c r="H34" s="39" t="s">
        <v>18</v>
      </c>
      <c r="I34" s="39" t="s">
        <v>18</v>
      </c>
      <c r="J34" s="33" t="s">
        <v>17</v>
      </c>
      <c r="K34" s="33" t="s">
        <v>17</v>
      </c>
      <c r="L34" s="33" t="s">
        <v>17</v>
      </c>
      <c r="M34" s="33" t="s">
        <v>17</v>
      </c>
      <c r="N34" s="33" t="s">
        <v>17</v>
      </c>
      <c r="O34" s="101" t="s">
        <v>167</v>
      </c>
      <c r="P34" s="31"/>
      <c r="Q34" s="190"/>
      <c r="R34" s="191"/>
      <c r="S34" s="191"/>
      <c r="T34" s="191"/>
      <c r="U34" s="191"/>
      <c r="V34" s="192"/>
    </row>
    <row r="35" spans="1:22" ht="28.5" customHeight="1">
      <c r="A35" s="29">
        <v>17</v>
      </c>
      <c r="B35" s="30"/>
      <c r="C35" s="31"/>
      <c r="D35" s="31"/>
      <c r="E35" s="31"/>
      <c r="F35" s="39" t="s">
        <v>18</v>
      </c>
      <c r="G35" s="32" t="s">
        <v>16</v>
      </c>
      <c r="H35" s="39" t="s">
        <v>18</v>
      </c>
      <c r="I35" s="39" t="s">
        <v>18</v>
      </c>
      <c r="J35" s="33" t="s">
        <v>17</v>
      </c>
      <c r="K35" s="33" t="s">
        <v>17</v>
      </c>
      <c r="L35" s="33" t="s">
        <v>17</v>
      </c>
      <c r="M35" s="33" t="s">
        <v>17</v>
      </c>
      <c r="N35" s="33" t="s">
        <v>17</v>
      </c>
      <c r="O35" s="101" t="s">
        <v>167</v>
      </c>
      <c r="P35" s="31"/>
      <c r="Q35" s="190"/>
      <c r="R35" s="191"/>
      <c r="S35" s="191"/>
      <c r="T35" s="191"/>
      <c r="U35" s="191"/>
      <c r="V35" s="192"/>
    </row>
    <row r="36" spans="1:22" ht="28.5" customHeight="1">
      <c r="A36" s="29">
        <v>18</v>
      </c>
      <c r="B36" s="30"/>
      <c r="C36" s="31"/>
      <c r="D36" s="31"/>
      <c r="E36" s="31"/>
      <c r="F36" s="39" t="s">
        <v>18</v>
      </c>
      <c r="G36" s="32" t="s">
        <v>16</v>
      </c>
      <c r="H36" s="39" t="s">
        <v>18</v>
      </c>
      <c r="I36" s="39" t="s">
        <v>18</v>
      </c>
      <c r="J36" s="33" t="s">
        <v>17</v>
      </c>
      <c r="K36" s="33" t="s">
        <v>17</v>
      </c>
      <c r="L36" s="33" t="s">
        <v>17</v>
      </c>
      <c r="M36" s="33" t="s">
        <v>17</v>
      </c>
      <c r="N36" s="33" t="s">
        <v>17</v>
      </c>
      <c r="O36" s="101" t="s">
        <v>167</v>
      </c>
      <c r="P36" s="31"/>
      <c r="Q36" s="190"/>
      <c r="R36" s="191"/>
      <c r="S36" s="191"/>
      <c r="T36" s="191"/>
      <c r="U36" s="191"/>
      <c r="V36" s="192"/>
    </row>
    <row r="37" spans="1:22" ht="28.5" customHeight="1">
      <c r="A37" s="29">
        <v>19</v>
      </c>
      <c r="B37" s="30"/>
      <c r="C37" s="31"/>
      <c r="D37" s="31"/>
      <c r="E37" s="31"/>
      <c r="F37" s="39" t="s">
        <v>18</v>
      </c>
      <c r="G37" s="32" t="s">
        <v>16</v>
      </c>
      <c r="H37" s="39" t="s">
        <v>18</v>
      </c>
      <c r="I37" s="39" t="s">
        <v>18</v>
      </c>
      <c r="J37" s="33" t="s">
        <v>17</v>
      </c>
      <c r="K37" s="33" t="s">
        <v>17</v>
      </c>
      <c r="L37" s="33" t="s">
        <v>17</v>
      </c>
      <c r="M37" s="33" t="s">
        <v>17</v>
      </c>
      <c r="N37" s="33" t="s">
        <v>17</v>
      </c>
      <c r="O37" s="101" t="s">
        <v>167</v>
      </c>
      <c r="P37" s="31"/>
      <c r="Q37" s="190"/>
      <c r="R37" s="191"/>
      <c r="S37" s="191"/>
      <c r="T37" s="191"/>
      <c r="U37" s="191"/>
      <c r="V37" s="192"/>
    </row>
    <row r="38" spans="1:22" ht="28.5" customHeight="1">
      <c r="A38" s="29">
        <v>20</v>
      </c>
      <c r="B38" s="30"/>
      <c r="C38" s="31"/>
      <c r="D38" s="31"/>
      <c r="E38" s="31"/>
      <c r="F38" s="39" t="s">
        <v>18</v>
      </c>
      <c r="G38" s="32" t="s">
        <v>16</v>
      </c>
      <c r="H38" s="39" t="s">
        <v>18</v>
      </c>
      <c r="I38" s="39" t="s">
        <v>18</v>
      </c>
      <c r="J38" s="33" t="s">
        <v>17</v>
      </c>
      <c r="K38" s="33" t="s">
        <v>17</v>
      </c>
      <c r="L38" s="33" t="s">
        <v>17</v>
      </c>
      <c r="M38" s="33" t="s">
        <v>17</v>
      </c>
      <c r="N38" s="33" t="s">
        <v>17</v>
      </c>
      <c r="O38" s="101" t="s">
        <v>167</v>
      </c>
      <c r="P38" s="31"/>
      <c r="Q38" s="190"/>
      <c r="R38" s="191"/>
      <c r="S38" s="191"/>
      <c r="T38" s="191"/>
      <c r="U38" s="191"/>
      <c r="V38" s="192"/>
    </row>
    <row r="39" spans="1:22" ht="28.5" customHeight="1">
      <c r="A39" s="29">
        <v>21</v>
      </c>
      <c r="B39" s="30"/>
      <c r="C39" s="31"/>
      <c r="D39" s="31"/>
      <c r="E39" s="31"/>
      <c r="F39" s="39" t="s">
        <v>18</v>
      </c>
      <c r="G39" s="32" t="s">
        <v>16</v>
      </c>
      <c r="H39" s="39" t="s">
        <v>18</v>
      </c>
      <c r="I39" s="39" t="s">
        <v>18</v>
      </c>
      <c r="J39" s="33" t="s">
        <v>17</v>
      </c>
      <c r="K39" s="33" t="s">
        <v>17</v>
      </c>
      <c r="L39" s="33" t="s">
        <v>17</v>
      </c>
      <c r="M39" s="33" t="s">
        <v>17</v>
      </c>
      <c r="N39" s="33" t="s">
        <v>17</v>
      </c>
      <c r="O39" s="101" t="s">
        <v>167</v>
      </c>
      <c r="P39" s="31"/>
      <c r="Q39" s="190"/>
      <c r="R39" s="191"/>
      <c r="S39" s="191"/>
      <c r="T39" s="191"/>
      <c r="U39" s="191"/>
      <c r="V39" s="192"/>
    </row>
    <row r="40" spans="1:22" ht="28.5" customHeight="1">
      <c r="A40" s="29">
        <v>22</v>
      </c>
      <c r="B40" s="30"/>
      <c r="C40" s="31"/>
      <c r="D40" s="31"/>
      <c r="E40" s="31"/>
      <c r="F40" s="39" t="s">
        <v>18</v>
      </c>
      <c r="G40" s="32" t="s">
        <v>16</v>
      </c>
      <c r="H40" s="39" t="s">
        <v>18</v>
      </c>
      <c r="I40" s="39" t="s">
        <v>18</v>
      </c>
      <c r="J40" s="33" t="s">
        <v>17</v>
      </c>
      <c r="K40" s="33" t="s">
        <v>17</v>
      </c>
      <c r="L40" s="33" t="s">
        <v>17</v>
      </c>
      <c r="M40" s="33" t="s">
        <v>17</v>
      </c>
      <c r="N40" s="33" t="s">
        <v>17</v>
      </c>
      <c r="O40" s="101" t="s">
        <v>167</v>
      </c>
      <c r="P40" s="31"/>
      <c r="Q40" s="190"/>
      <c r="R40" s="191"/>
      <c r="S40" s="191"/>
      <c r="T40" s="191"/>
      <c r="U40" s="191"/>
      <c r="V40" s="192"/>
    </row>
    <row r="41" spans="1:22" ht="28.5" customHeight="1">
      <c r="A41" s="29">
        <v>23</v>
      </c>
      <c r="B41" s="30"/>
      <c r="C41" s="31"/>
      <c r="D41" s="31"/>
      <c r="E41" s="31"/>
      <c r="F41" s="39" t="s">
        <v>18</v>
      </c>
      <c r="G41" s="32" t="s">
        <v>16</v>
      </c>
      <c r="H41" s="39" t="s">
        <v>18</v>
      </c>
      <c r="I41" s="39" t="s">
        <v>18</v>
      </c>
      <c r="J41" s="33" t="s">
        <v>17</v>
      </c>
      <c r="K41" s="33" t="s">
        <v>17</v>
      </c>
      <c r="L41" s="33" t="s">
        <v>17</v>
      </c>
      <c r="M41" s="33" t="s">
        <v>17</v>
      </c>
      <c r="N41" s="33" t="s">
        <v>17</v>
      </c>
      <c r="O41" s="101" t="s">
        <v>167</v>
      </c>
      <c r="P41" s="31"/>
      <c r="Q41" s="190"/>
      <c r="R41" s="191"/>
      <c r="S41" s="191"/>
      <c r="T41" s="191"/>
      <c r="U41" s="191"/>
      <c r="V41" s="192"/>
    </row>
    <row r="42" spans="1:22" ht="28.5" customHeight="1">
      <c r="A42" s="29">
        <v>24</v>
      </c>
      <c r="B42" s="30"/>
      <c r="C42" s="31"/>
      <c r="D42" s="31"/>
      <c r="E42" s="31"/>
      <c r="F42" s="39" t="s">
        <v>18</v>
      </c>
      <c r="G42" s="32" t="s">
        <v>16</v>
      </c>
      <c r="H42" s="39" t="s">
        <v>18</v>
      </c>
      <c r="I42" s="39" t="s">
        <v>18</v>
      </c>
      <c r="J42" s="33" t="s">
        <v>17</v>
      </c>
      <c r="K42" s="33" t="s">
        <v>17</v>
      </c>
      <c r="L42" s="33" t="s">
        <v>17</v>
      </c>
      <c r="M42" s="33" t="s">
        <v>17</v>
      </c>
      <c r="N42" s="33" t="s">
        <v>17</v>
      </c>
      <c r="O42" s="101" t="s">
        <v>167</v>
      </c>
      <c r="P42" s="31"/>
      <c r="Q42" s="190"/>
      <c r="R42" s="191"/>
      <c r="S42" s="191"/>
      <c r="T42" s="191"/>
      <c r="U42" s="191"/>
      <c r="V42" s="192"/>
    </row>
    <row r="43" spans="1:22" ht="28.5" customHeight="1">
      <c r="A43" s="29">
        <v>25</v>
      </c>
      <c r="B43" s="30"/>
      <c r="C43" s="31"/>
      <c r="D43" s="31"/>
      <c r="E43" s="31"/>
      <c r="F43" s="39" t="s">
        <v>18</v>
      </c>
      <c r="G43" s="32" t="s">
        <v>16</v>
      </c>
      <c r="H43" s="39" t="s">
        <v>18</v>
      </c>
      <c r="I43" s="39" t="s">
        <v>18</v>
      </c>
      <c r="J43" s="33" t="s">
        <v>17</v>
      </c>
      <c r="K43" s="33" t="s">
        <v>17</v>
      </c>
      <c r="L43" s="33" t="s">
        <v>17</v>
      </c>
      <c r="M43" s="33" t="s">
        <v>17</v>
      </c>
      <c r="N43" s="33" t="s">
        <v>17</v>
      </c>
      <c r="O43" s="101" t="s">
        <v>167</v>
      </c>
      <c r="P43" s="31"/>
      <c r="Q43" s="190"/>
      <c r="R43" s="191"/>
      <c r="S43" s="191"/>
      <c r="T43" s="191"/>
      <c r="U43" s="191"/>
      <c r="V43" s="192"/>
    </row>
    <row r="44" spans="1:22" ht="28.5" customHeight="1">
      <c r="A44" s="29">
        <v>26</v>
      </c>
      <c r="B44" s="30"/>
      <c r="C44" s="31"/>
      <c r="D44" s="31"/>
      <c r="E44" s="31"/>
      <c r="F44" s="39" t="s">
        <v>18</v>
      </c>
      <c r="G44" s="32" t="s">
        <v>16</v>
      </c>
      <c r="H44" s="39" t="s">
        <v>18</v>
      </c>
      <c r="I44" s="39" t="s">
        <v>18</v>
      </c>
      <c r="J44" s="33" t="s">
        <v>17</v>
      </c>
      <c r="K44" s="33" t="s">
        <v>17</v>
      </c>
      <c r="L44" s="33" t="s">
        <v>17</v>
      </c>
      <c r="M44" s="33" t="s">
        <v>17</v>
      </c>
      <c r="N44" s="33" t="s">
        <v>17</v>
      </c>
      <c r="O44" s="101" t="s">
        <v>167</v>
      </c>
      <c r="P44" s="31"/>
      <c r="Q44" s="190"/>
      <c r="R44" s="191"/>
      <c r="S44" s="191"/>
      <c r="T44" s="191"/>
      <c r="U44" s="191"/>
      <c r="V44" s="192"/>
    </row>
    <row r="45" spans="1:22" ht="28.5" customHeight="1">
      <c r="A45" s="29">
        <v>27</v>
      </c>
      <c r="B45" s="30"/>
      <c r="C45" s="31"/>
      <c r="D45" s="31"/>
      <c r="E45" s="31"/>
      <c r="F45" s="39" t="s">
        <v>18</v>
      </c>
      <c r="G45" s="32" t="s">
        <v>16</v>
      </c>
      <c r="H45" s="39" t="s">
        <v>18</v>
      </c>
      <c r="I45" s="39" t="s">
        <v>18</v>
      </c>
      <c r="J45" s="33" t="s">
        <v>17</v>
      </c>
      <c r="K45" s="33" t="s">
        <v>17</v>
      </c>
      <c r="L45" s="33" t="s">
        <v>17</v>
      </c>
      <c r="M45" s="33" t="s">
        <v>17</v>
      </c>
      <c r="N45" s="33" t="s">
        <v>17</v>
      </c>
      <c r="O45" s="101" t="s">
        <v>167</v>
      </c>
      <c r="P45" s="31"/>
      <c r="Q45" s="190"/>
      <c r="R45" s="191"/>
      <c r="S45" s="191"/>
      <c r="T45" s="191"/>
      <c r="U45" s="191"/>
      <c r="V45" s="192"/>
    </row>
    <row r="46" spans="1:22" ht="28.5" customHeight="1">
      <c r="A46" s="29">
        <v>28</v>
      </c>
      <c r="B46" s="30"/>
      <c r="C46" s="31"/>
      <c r="D46" s="31"/>
      <c r="E46" s="31"/>
      <c r="F46" s="39" t="s">
        <v>18</v>
      </c>
      <c r="G46" s="32" t="s">
        <v>16</v>
      </c>
      <c r="H46" s="39" t="s">
        <v>18</v>
      </c>
      <c r="I46" s="39" t="s">
        <v>18</v>
      </c>
      <c r="J46" s="33" t="s">
        <v>17</v>
      </c>
      <c r="K46" s="33" t="s">
        <v>17</v>
      </c>
      <c r="L46" s="33" t="s">
        <v>17</v>
      </c>
      <c r="M46" s="33" t="s">
        <v>17</v>
      </c>
      <c r="N46" s="33" t="s">
        <v>17</v>
      </c>
      <c r="O46" s="101" t="s">
        <v>167</v>
      </c>
      <c r="P46" s="31"/>
      <c r="Q46" s="190"/>
      <c r="R46" s="191"/>
      <c r="S46" s="191"/>
      <c r="T46" s="191"/>
      <c r="U46" s="191"/>
      <c r="V46" s="192"/>
    </row>
    <row r="47" spans="1:22" ht="28.5" customHeight="1">
      <c r="A47" s="29">
        <v>29</v>
      </c>
      <c r="B47" s="30"/>
      <c r="C47" s="31"/>
      <c r="D47" s="31"/>
      <c r="E47" s="31"/>
      <c r="F47" s="39" t="s">
        <v>18</v>
      </c>
      <c r="G47" s="32" t="s">
        <v>16</v>
      </c>
      <c r="H47" s="39" t="s">
        <v>18</v>
      </c>
      <c r="I47" s="39" t="s">
        <v>18</v>
      </c>
      <c r="J47" s="33" t="s">
        <v>17</v>
      </c>
      <c r="K47" s="33" t="s">
        <v>17</v>
      </c>
      <c r="L47" s="33" t="s">
        <v>17</v>
      </c>
      <c r="M47" s="33" t="s">
        <v>17</v>
      </c>
      <c r="N47" s="33" t="s">
        <v>17</v>
      </c>
      <c r="O47" s="101" t="s">
        <v>167</v>
      </c>
      <c r="P47" s="31"/>
      <c r="Q47" s="190"/>
      <c r="R47" s="191"/>
      <c r="S47" s="191"/>
      <c r="T47" s="191"/>
      <c r="U47" s="191"/>
      <c r="V47" s="192"/>
    </row>
    <row r="48" spans="1:22" ht="28.5" customHeight="1">
      <c r="A48" s="29">
        <v>30</v>
      </c>
      <c r="B48" s="30"/>
      <c r="C48" s="31"/>
      <c r="D48" s="31"/>
      <c r="E48" s="31"/>
      <c r="F48" s="39" t="s">
        <v>18</v>
      </c>
      <c r="G48" s="32" t="s">
        <v>16</v>
      </c>
      <c r="H48" s="39" t="s">
        <v>18</v>
      </c>
      <c r="I48" s="39" t="s">
        <v>18</v>
      </c>
      <c r="J48" s="33" t="s">
        <v>17</v>
      </c>
      <c r="K48" s="33" t="s">
        <v>17</v>
      </c>
      <c r="L48" s="33" t="s">
        <v>17</v>
      </c>
      <c r="M48" s="33" t="s">
        <v>17</v>
      </c>
      <c r="N48" s="33" t="s">
        <v>17</v>
      </c>
      <c r="O48" s="101" t="s">
        <v>167</v>
      </c>
      <c r="P48" s="31"/>
      <c r="Q48" s="190"/>
      <c r="R48" s="191"/>
      <c r="S48" s="191"/>
      <c r="T48" s="191"/>
      <c r="U48" s="191"/>
      <c r="V48" s="192"/>
    </row>
    <row r="49" spans="1:22" ht="28.5" customHeight="1">
      <c r="A49" s="29">
        <v>31</v>
      </c>
      <c r="B49" s="30"/>
      <c r="C49" s="31"/>
      <c r="D49" s="31"/>
      <c r="E49" s="31"/>
      <c r="F49" s="39" t="s">
        <v>18</v>
      </c>
      <c r="G49" s="32" t="s">
        <v>16</v>
      </c>
      <c r="H49" s="39" t="s">
        <v>18</v>
      </c>
      <c r="I49" s="39" t="s">
        <v>18</v>
      </c>
      <c r="J49" s="33" t="s">
        <v>17</v>
      </c>
      <c r="K49" s="33" t="s">
        <v>17</v>
      </c>
      <c r="L49" s="33" t="s">
        <v>17</v>
      </c>
      <c r="M49" s="33" t="s">
        <v>17</v>
      </c>
      <c r="N49" s="33" t="s">
        <v>17</v>
      </c>
      <c r="O49" s="101" t="s">
        <v>167</v>
      </c>
      <c r="P49" s="31"/>
      <c r="Q49" s="190"/>
      <c r="R49" s="191"/>
      <c r="S49" s="191"/>
      <c r="T49" s="191"/>
      <c r="U49" s="191"/>
      <c r="V49" s="192"/>
    </row>
    <row r="50" spans="1:22" ht="28.5" customHeight="1">
      <c r="A50" s="29">
        <v>32</v>
      </c>
      <c r="B50" s="30"/>
      <c r="C50" s="31"/>
      <c r="D50" s="31"/>
      <c r="E50" s="31"/>
      <c r="F50" s="39" t="s">
        <v>18</v>
      </c>
      <c r="G50" s="32" t="s">
        <v>16</v>
      </c>
      <c r="H50" s="39" t="s">
        <v>18</v>
      </c>
      <c r="I50" s="39" t="s">
        <v>18</v>
      </c>
      <c r="J50" s="33" t="s">
        <v>17</v>
      </c>
      <c r="K50" s="33" t="s">
        <v>17</v>
      </c>
      <c r="L50" s="33" t="s">
        <v>17</v>
      </c>
      <c r="M50" s="33" t="s">
        <v>17</v>
      </c>
      <c r="N50" s="33" t="s">
        <v>17</v>
      </c>
      <c r="O50" s="101" t="s">
        <v>167</v>
      </c>
      <c r="P50" s="31"/>
      <c r="Q50" s="190"/>
      <c r="R50" s="191"/>
      <c r="S50" s="191"/>
      <c r="T50" s="191"/>
      <c r="U50" s="191"/>
      <c r="V50" s="192"/>
    </row>
    <row r="51" spans="1:22" ht="28.5" customHeight="1">
      <c r="A51" s="29">
        <v>33</v>
      </c>
      <c r="B51" s="30"/>
      <c r="C51" s="31"/>
      <c r="D51" s="31"/>
      <c r="E51" s="31"/>
      <c r="F51" s="39" t="s">
        <v>18</v>
      </c>
      <c r="G51" s="32" t="s">
        <v>16</v>
      </c>
      <c r="H51" s="39" t="s">
        <v>18</v>
      </c>
      <c r="I51" s="39" t="s">
        <v>18</v>
      </c>
      <c r="J51" s="33" t="s">
        <v>17</v>
      </c>
      <c r="K51" s="33" t="s">
        <v>17</v>
      </c>
      <c r="L51" s="33" t="s">
        <v>17</v>
      </c>
      <c r="M51" s="33" t="s">
        <v>17</v>
      </c>
      <c r="N51" s="33" t="s">
        <v>17</v>
      </c>
      <c r="O51" s="101" t="s">
        <v>167</v>
      </c>
      <c r="P51" s="31"/>
      <c r="Q51" s="190"/>
      <c r="R51" s="191"/>
      <c r="S51" s="191"/>
      <c r="T51" s="191"/>
      <c r="U51" s="191"/>
      <c r="V51" s="192"/>
    </row>
    <row r="52" spans="1:22" ht="28.5" customHeight="1">
      <c r="A52" s="29">
        <v>34</v>
      </c>
      <c r="B52" s="30"/>
      <c r="C52" s="31"/>
      <c r="D52" s="31"/>
      <c r="E52" s="31"/>
      <c r="F52" s="39" t="s">
        <v>18</v>
      </c>
      <c r="G52" s="32" t="s">
        <v>16</v>
      </c>
      <c r="H52" s="39" t="s">
        <v>18</v>
      </c>
      <c r="I52" s="39" t="s">
        <v>18</v>
      </c>
      <c r="J52" s="33" t="s">
        <v>17</v>
      </c>
      <c r="K52" s="33" t="s">
        <v>17</v>
      </c>
      <c r="L52" s="33" t="s">
        <v>17</v>
      </c>
      <c r="M52" s="33" t="s">
        <v>17</v>
      </c>
      <c r="N52" s="33" t="s">
        <v>17</v>
      </c>
      <c r="O52" s="101" t="s">
        <v>167</v>
      </c>
      <c r="P52" s="31"/>
      <c r="Q52" s="190"/>
      <c r="R52" s="191"/>
      <c r="S52" s="191"/>
      <c r="T52" s="191"/>
      <c r="U52" s="191"/>
      <c r="V52" s="192"/>
    </row>
    <row r="53" spans="1:22" ht="28.5" customHeight="1">
      <c r="A53" s="29">
        <v>35</v>
      </c>
      <c r="B53" s="30"/>
      <c r="C53" s="31"/>
      <c r="D53" s="31"/>
      <c r="E53" s="31"/>
      <c r="F53" s="39" t="s">
        <v>18</v>
      </c>
      <c r="G53" s="32" t="s">
        <v>16</v>
      </c>
      <c r="H53" s="39" t="s">
        <v>18</v>
      </c>
      <c r="I53" s="39" t="s">
        <v>18</v>
      </c>
      <c r="J53" s="33" t="s">
        <v>17</v>
      </c>
      <c r="K53" s="33" t="s">
        <v>17</v>
      </c>
      <c r="L53" s="33" t="s">
        <v>17</v>
      </c>
      <c r="M53" s="33" t="s">
        <v>17</v>
      </c>
      <c r="N53" s="33" t="s">
        <v>17</v>
      </c>
      <c r="O53" s="101" t="s">
        <v>167</v>
      </c>
      <c r="P53" s="31"/>
      <c r="Q53" s="190"/>
      <c r="R53" s="191"/>
      <c r="S53" s="191"/>
      <c r="T53" s="191"/>
      <c r="U53" s="191"/>
      <c r="V53" s="192"/>
    </row>
    <row r="54" spans="1:22" ht="28.5" customHeight="1">
      <c r="A54" s="29">
        <v>36</v>
      </c>
      <c r="B54" s="30"/>
      <c r="C54" s="31"/>
      <c r="D54" s="31"/>
      <c r="E54" s="31"/>
      <c r="F54" s="39" t="s">
        <v>18</v>
      </c>
      <c r="G54" s="32" t="s">
        <v>16</v>
      </c>
      <c r="H54" s="39" t="s">
        <v>18</v>
      </c>
      <c r="I54" s="39" t="s">
        <v>18</v>
      </c>
      <c r="J54" s="33" t="s">
        <v>17</v>
      </c>
      <c r="K54" s="33" t="s">
        <v>17</v>
      </c>
      <c r="L54" s="33" t="s">
        <v>17</v>
      </c>
      <c r="M54" s="33" t="s">
        <v>17</v>
      </c>
      <c r="N54" s="33" t="s">
        <v>17</v>
      </c>
      <c r="O54" s="101" t="s">
        <v>167</v>
      </c>
      <c r="P54" s="31"/>
      <c r="Q54" s="190"/>
      <c r="R54" s="191"/>
      <c r="S54" s="191"/>
      <c r="T54" s="191"/>
      <c r="U54" s="191"/>
      <c r="V54" s="192"/>
    </row>
    <row r="55" spans="1:22" ht="28.5" customHeight="1">
      <c r="A55" s="29">
        <v>37</v>
      </c>
      <c r="B55" s="30"/>
      <c r="C55" s="31"/>
      <c r="D55" s="31"/>
      <c r="E55" s="31"/>
      <c r="F55" s="39" t="s">
        <v>18</v>
      </c>
      <c r="G55" s="32" t="s">
        <v>16</v>
      </c>
      <c r="H55" s="39" t="s">
        <v>18</v>
      </c>
      <c r="I55" s="39" t="s">
        <v>18</v>
      </c>
      <c r="J55" s="33" t="s">
        <v>17</v>
      </c>
      <c r="K55" s="33" t="s">
        <v>17</v>
      </c>
      <c r="L55" s="33" t="s">
        <v>17</v>
      </c>
      <c r="M55" s="33" t="s">
        <v>17</v>
      </c>
      <c r="N55" s="33" t="s">
        <v>17</v>
      </c>
      <c r="O55" s="101" t="s">
        <v>167</v>
      </c>
      <c r="P55" s="31"/>
      <c r="Q55" s="190"/>
      <c r="R55" s="191"/>
      <c r="S55" s="191"/>
      <c r="T55" s="191"/>
      <c r="U55" s="191"/>
      <c r="V55" s="192"/>
    </row>
    <row r="56" spans="1:22" ht="28.5" customHeight="1">
      <c r="A56" s="29">
        <v>38</v>
      </c>
      <c r="B56" s="30"/>
      <c r="C56" s="31"/>
      <c r="D56" s="31"/>
      <c r="E56" s="31"/>
      <c r="F56" s="39" t="s">
        <v>18</v>
      </c>
      <c r="G56" s="32" t="s">
        <v>16</v>
      </c>
      <c r="H56" s="39" t="s">
        <v>18</v>
      </c>
      <c r="I56" s="39" t="s">
        <v>18</v>
      </c>
      <c r="J56" s="33" t="s">
        <v>17</v>
      </c>
      <c r="K56" s="33" t="s">
        <v>17</v>
      </c>
      <c r="L56" s="33" t="s">
        <v>17</v>
      </c>
      <c r="M56" s="33" t="s">
        <v>17</v>
      </c>
      <c r="N56" s="33" t="s">
        <v>17</v>
      </c>
      <c r="O56" s="101" t="s">
        <v>167</v>
      </c>
      <c r="P56" s="31"/>
      <c r="Q56" s="190"/>
      <c r="R56" s="191"/>
      <c r="S56" s="191"/>
      <c r="T56" s="191"/>
      <c r="U56" s="191"/>
      <c r="V56" s="192"/>
    </row>
    <row r="57" spans="1:22" ht="28.5" customHeight="1">
      <c r="A57" s="29">
        <v>39</v>
      </c>
      <c r="B57" s="30"/>
      <c r="C57" s="31"/>
      <c r="D57" s="31"/>
      <c r="E57" s="31"/>
      <c r="F57" s="39" t="s">
        <v>18</v>
      </c>
      <c r="G57" s="32" t="s">
        <v>16</v>
      </c>
      <c r="H57" s="39" t="s">
        <v>18</v>
      </c>
      <c r="I57" s="39" t="s">
        <v>18</v>
      </c>
      <c r="J57" s="33" t="s">
        <v>17</v>
      </c>
      <c r="K57" s="33" t="s">
        <v>17</v>
      </c>
      <c r="L57" s="33" t="s">
        <v>17</v>
      </c>
      <c r="M57" s="33" t="s">
        <v>17</v>
      </c>
      <c r="N57" s="33" t="s">
        <v>17</v>
      </c>
      <c r="O57" s="101" t="s">
        <v>167</v>
      </c>
      <c r="P57" s="31"/>
      <c r="Q57" s="190"/>
      <c r="R57" s="191"/>
      <c r="S57" s="191"/>
      <c r="T57" s="191"/>
      <c r="U57" s="191"/>
      <c r="V57" s="192"/>
    </row>
    <row r="58" spans="1:22" ht="28.5" customHeight="1">
      <c r="A58" s="29">
        <v>40</v>
      </c>
      <c r="B58" s="30"/>
      <c r="C58" s="31"/>
      <c r="D58" s="31"/>
      <c r="E58" s="31"/>
      <c r="F58" s="39" t="s">
        <v>18</v>
      </c>
      <c r="G58" s="32" t="s">
        <v>16</v>
      </c>
      <c r="H58" s="39" t="s">
        <v>18</v>
      </c>
      <c r="I58" s="39" t="s">
        <v>18</v>
      </c>
      <c r="J58" s="33" t="s">
        <v>17</v>
      </c>
      <c r="K58" s="33" t="s">
        <v>17</v>
      </c>
      <c r="L58" s="33" t="s">
        <v>17</v>
      </c>
      <c r="M58" s="33" t="s">
        <v>17</v>
      </c>
      <c r="N58" s="33" t="s">
        <v>17</v>
      </c>
      <c r="O58" s="101" t="s">
        <v>167</v>
      </c>
      <c r="P58" s="31"/>
      <c r="Q58" s="190"/>
      <c r="R58" s="191"/>
      <c r="S58" s="191"/>
      <c r="T58" s="191"/>
      <c r="U58" s="191"/>
      <c r="V58" s="192"/>
    </row>
    <row r="59" spans="1:22" ht="28.5" customHeight="1">
      <c r="A59" s="29">
        <v>41</v>
      </c>
      <c r="B59" s="30"/>
      <c r="C59" s="31"/>
      <c r="D59" s="31"/>
      <c r="E59" s="31"/>
      <c r="F59" s="39" t="s">
        <v>18</v>
      </c>
      <c r="G59" s="32" t="s">
        <v>16</v>
      </c>
      <c r="H59" s="39" t="s">
        <v>18</v>
      </c>
      <c r="I59" s="39" t="s">
        <v>18</v>
      </c>
      <c r="J59" s="33" t="s">
        <v>17</v>
      </c>
      <c r="K59" s="33" t="s">
        <v>17</v>
      </c>
      <c r="L59" s="33" t="s">
        <v>17</v>
      </c>
      <c r="M59" s="33" t="s">
        <v>17</v>
      </c>
      <c r="N59" s="33" t="s">
        <v>17</v>
      </c>
      <c r="O59" s="101" t="s">
        <v>167</v>
      </c>
      <c r="P59" s="31"/>
      <c r="Q59" s="190"/>
      <c r="R59" s="191"/>
      <c r="S59" s="191"/>
      <c r="T59" s="191"/>
      <c r="U59" s="191"/>
      <c r="V59" s="192"/>
    </row>
    <row r="60" spans="1:22" ht="28.5" customHeight="1">
      <c r="A60" s="29">
        <v>42</v>
      </c>
      <c r="B60" s="30"/>
      <c r="C60" s="31"/>
      <c r="D60" s="31"/>
      <c r="E60" s="31"/>
      <c r="F60" s="39" t="s">
        <v>18</v>
      </c>
      <c r="G60" s="32" t="s">
        <v>16</v>
      </c>
      <c r="H60" s="39" t="s">
        <v>18</v>
      </c>
      <c r="I60" s="39" t="s">
        <v>18</v>
      </c>
      <c r="J60" s="33" t="s">
        <v>17</v>
      </c>
      <c r="K60" s="33" t="s">
        <v>17</v>
      </c>
      <c r="L60" s="33" t="s">
        <v>17</v>
      </c>
      <c r="M60" s="33" t="s">
        <v>17</v>
      </c>
      <c r="N60" s="33" t="s">
        <v>17</v>
      </c>
      <c r="O60" s="101" t="s">
        <v>167</v>
      </c>
      <c r="P60" s="31"/>
      <c r="Q60" s="190"/>
      <c r="R60" s="191"/>
      <c r="S60" s="191"/>
      <c r="T60" s="191"/>
      <c r="U60" s="191"/>
      <c r="V60" s="192"/>
    </row>
    <row r="61" spans="1:22" ht="28.5" customHeight="1">
      <c r="A61" s="29">
        <v>43</v>
      </c>
      <c r="B61" s="30"/>
      <c r="C61" s="31"/>
      <c r="D61" s="31"/>
      <c r="E61" s="31"/>
      <c r="F61" s="39" t="s">
        <v>18</v>
      </c>
      <c r="G61" s="32" t="s">
        <v>16</v>
      </c>
      <c r="H61" s="39" t="s">
        <v>18</v>
      </c>
      <c r="I61" s="39" t="s">
        <v>18</v>
      </c>
      <c r="J61" s="33" t="s">
        <v>17</v>
      </c>
      <c r="K61" s="33" t="s">
        <v>17</v>
      </c>
      <c r="L61" s="33" t="s">
        <v>17</v>
      </c>
      <c r="M61" s="33" t="s">
        <v>17</v>
      </c>
      <c r="N61" s="33" t="s">
        <v>17</v>
      </c>
      <c r="O61" s="101" t="s">
        <v>167</v>
      </c>
      <c r="P61" s="31"/>
      <c r="Q61" s="190"/>
      <c r="R61" s="191"/>
      <c r="S61" s="191"/>
      <c r="T61" s="191"/>
      <c r="U61" s="191"/>
      <c r="V61" s="192"/>
    </row>
    <row r="62" spans="1:22" ht="28.5" customHeight="1">
      <c r="A62" s="29">
        <v>44</v>
      </c>
      <c r="B62" s="30"/>
      <c r="C62" s="31"/>
      <c r="D62" s="31"/>
      <c r="E62" s="31"/>
      <c r="F62" s="39" t="s">
        <v>18</v>
      </c>
      <c r="G62" s="32" t="s">
        <v>16</v>
      </c>
      <c r="H62" s="39" t="s">
        <v>18</v>
      </c>
      <c r="I62" s="39" t="s">
        <v>18</v>
      </c>
      <c r="J62" s="33" t="s">
        <v>17</v>
      </c>
      <c r="K62" s="33" t="s">
        <v>17</v>
      </c>
      <c r="L62" s="33" t="s">
        <v>17</v>
      </c>
      <c r="M62" s="33" t="s">
        <v>17</v>
      </c>
      <c r="N62" s="33" t="s">
        <v>17</v>
      </c>
      <c r="O62" s="101" t="s">
        <v>167</v>
      </c>
      <c r="P62" s="31"/>
      <c r="Q62" s="190"/>
      <c r="R62" s="191"/>
      <c r="S62" s="191"/>
      <c r="T62" s="191"/>
      <c r="U62" s="191"/>
      <c r="V62" s="192"/>
    </row>
    <row r="63" spans="1:22" ht="28.5" customHeight="1">
      <c r="A63" s="29">
        <v>45</v>
      </c>
      <c r="B63" s="30"/>
      <c r="C63" s="31"/>
      <c r="D63" s="31"/>
      <c r="E63" s="31"/>
      <c r="F63" s="39" t="s">
        <v>18</v>
      </c>
      <c r="G63" s="32" t="s">
        <v>16</v>
      </c>
      <c r="H63" s="39" t="s">
        <v>18</v>
      </c>
      <c r="I63" s="39" t="s">
        <v>18</v>
      </c>
      <c r="J63" s="33" t="s">
        <v>17</v>
      </c>
      <c r="K63" s="33" t="s">
        <v>17</v>
      </c>
      <c r="L63" s="33" t="s">
        <v>17</v>
      </c>
      <c r="M63" s="33" t="s">
        <v>17</v>
      </c>
      <c r="N63" s="33" t="s">
        <v>17</v>
      </c>
      <c r="O63" s="101" t="s">
        <v>167</v>
      </c>
      <c r="P63" s="31"/>
      <c r="Q63" s="190"/>
      <c r="R63" s="191"/>
      <c r="S63" s="191"/>
      <c r="T63" s="191"/>
      <c r="U63" s="191"/>
      <c r="V63" s="192"/>
    </row>
    <row r="64" spans="1:22" ht="28.5" customHeight="1">
      <c r="A64" s="29">
        <v>46</v>
      </c>
      <c r="B64" s="30"/>
      <c r="C64" s="31"/>
      <c r="D64" s="31"/>
      <c r="E64" s="31"/>
      <c r="F64" s="39" t="s">
        <v>18</v>
      </c>
      <c r="G64" s="32" t="s">
        <v>16</v>
      </c>
      <c r="H64" s="39" t="s">
        <v>18</v>
      </c>
      <c r="I64" s="39" t="s">
        <v>18</v>
      </c>
      <c r="J64" s="33" t="s">
        <v>17</v>
      </c>
      <c r="K64" s="33" t="s">
        <v>17</v>
      </c>
      <c r="L64" s="33" t="s">
        <v>17</v>
      </c>
      <c r="M64" s="33" t="s">
        <v>17</v>
      </c>
      <c r="N64" s="33" t="s">
        <v>17</v>
      </c>
      <c r="O64" s="101" t="s">
        <v>167</v>
      </c>
      <c r="P64" s="31"/>
      <c r="Q64" s="190"/>
      <c r="R64" s="191"/>
      <c r="S64" s="191"/>
      <c r="T64" s="191"/>
      <c r="U64" s="191"/>
      <c r="V64" s="192"/>
    </row>
    <row r="65" spans="1:22" ht="28.5" customHeight="1">
      <c r="A65" s="29">
        <v>47</v>
      </c>
      <c r="B65" s="30"/>
      <c r="C65" s="31"/>
      <c r="D65" s="31"/>
      <c r="E65" s="31"/>
      <c r="F65" s="39" t="s">
        <v>18</v>
      </c>
      <c r="G65" s="32" t="s">
        <v>16</v>
      </c>
      <c r="H65" s="39" t="s">
        <v>18</v>
      </c>
      <c r="I65" s="39" t="s">
        <v>18</v>
      </c>
      <c r="J65" s="33" t="s">
        <v>17</v>
      </c>
      <c r="K65" s="33" t="s">
        <v>17</v>
      </c>
      <c r="L65" s="33" t="s">
        <v>17</v>
      </c>
      <c r="M65" s="33" t="s">
        <v>17</v>
      </c>
      <c r="N65" s="33" t="s">
        <v>17</v>
      </c>
      <c r="O65" s="101" t="s">
        <v>167</v>
      </c>
      <c r="P65" s="31"/>
      <c r="Q65" s="190"/>
      <c r="R65" s="191"/>
      <c r="S65" s="191"/>
      <c r="T65" s="191"/>
      <c r="U65" s="191"/>
      <c r="V65" s="192"/>
    </row>
    <row r="66" spans="1:22" ht="28.5" customHeight="1">
      <c r="A66" s="29">
        <v>48</v>
      </c>
      <c r="B66" s="30"/>
      <c r="C66" s="31"/>
      <c r="D66" s="31"/>
      <c r="E66" s="31"/>
      <c r="F66" s="39" t="s">
        <v>18</v>
      </c>
      <c r="G66" s="32" t="s">
        <v>16</v>
      </c>
      <c r="H66" s="39" t="s">
        <v>18</v>
      </c>
      <c r="I66" s="39" t="s">
        <v>18</v>
      </c>
      <c r="J66" s="33" t="s">
        <v>17</v>
      </c>
      <c r="K66" s="33" t="s">
        <v>17</v>
      </c>
      <c r="L66" s="33" t="s">
        <v>17</v>
      </c>
      <c r="M66" s="33" t="s">
        <v>17</v>
      </c>
      <c r="N66" s="33" t="s">
        <v>17</v>
      </c>
      <c r="O66" s="101" t="s">
        <v>167</v>
      </c>
      <c r="P66" s="31"/>
      <c r="Q66" s="190"/>
      <c r="R66" s="191"/>
      <c r="S66" s="191"/>
      <c r="T66" s="191"/>
      <c r="U66" s="191"/>
      <c r="V66" s="192"/>
    </row>
    <row r="67" spans="1:22" ht="28.5" customHeight="1">
      <c r="A67" s="29">
        <v>49</v>
      </c>
      <c r="B67" s="30"/>
      <c r="C67" s="31"/>
      <c r="D67" s="31"/>
      <c r="E67" s="31"/>
      <c r="F67" s="39" t="s">
        <v>18</v>
      </c>
      <c r="G67" s="32" t="s">
        <v>16</v>
      </c>
      <c r="H67" s="39" t="s">
        <v>18</v>
      </c>
      <c r="I67" s="39" t="s">
        <v>18</v>
      </c>
      <c r="J67" s="33" t="s">
        <v>17</v>
      </c>
      <c r="K67" s="33" t="s">
        <v>17</v>
      </c>
      <c r="L67" s="33" t="s">
        <v>17</v>
      </c>
      <c r="M67" s="33" t="s">
        <v>17</v>
      </c>
      <c r="N67" s="33" t="s">
        <v>17</v>
      </c>
      <c r="O67" s="101" t="s">
        <v>167</v>
      </c>
      <c r="P67" s="31"/>
      <c r="Q67" s="190"/>
      <c r="R67" s="191"/>
      <c r="S67" s="191"/>
      <c r="T67" s="191"/>
      <c r="U67" s="191"/>
      <c r="V67" s="192"/>
    </row>
    <row r="68" spans="1:22" ht="28.5" customHeight="1">
      <c r="A68" s="29">
        <v>50</v>
      </c>
      <c r="B68" s="30"/>
      <c r="C68" s="31"/>
      <c r="D68" s="31"/>
      <c r="E68" s="31"/>
      <c r="F68" s="39" t="s">
        <v>18</v>
      </c>
      <c r="G68" s="32" t="s">
        <v>16</v>
      </c>
      <c r="H68" s="39" t="s">
        <v>18</v>
      </c>
      <c r="I68" s="39" t="s">
        <v>18</v>
      </c>
      <c r="J68" s="33" t="s">
        <v>17</v>
      </c>
      <c r="K68" s="33" t="s">
        <v>17</v>
      </c>
      <c r="L68" s="33" t="s">
        <v>17</v>
      </c>
      <c r="M68" s="33" t="s">
        <v>17</v>
      </c>
      <c r="N68" s="33" t="s">
        <v>17</v>
      </c>
      <c r="O68" s="101" t="s">
        <v>167</v>
      </c>
      <c r="P68" s="31"/>
      <c r="Q68" s="190"/>
      <c r="R68" s="191"/>
      <c r="S68" s="191"/>
      <c r="T68" s="191"/>
      <c r="U68" s="191"/>
      <c r="V68" s="192"/>
    </row>
    <row r="69" spans="1:22" ht="28.5" customHeight="1">
      <c r="A69" s="29">
        <v>51</v>
      </c>
      <c r="B69" s="30"/>
      <c r="C69" s="31"/>
      <c r="D69" s="31"/>
      <c r="E69" s="31"/>
      <c r="F69" s="39" t="s">
        <v>18</v>
      </c>
      <c r="G69" s="32" t="s">
        <v>16</v>
      </c>
      <c r="H69" s="39" t="s">
        <v>18</v>
      </c>
      <c r="I69" s="39" t="s">
        <v>18</v>
      </c>
      <c r="J69" s="33" t="s">
        <v>17</v>
      </c>
      <c r="K69" s="33" t="s">
        <v>17</v>
      </c>
      <c r="L69" s="33" t="s">
        <v>17</v>
      </c>
      <c r="M69" s="33" t="s">
        <v>17</v>
      </c>
      <c r="N69" s="33" t="s">
        <v>17</v>
      </c>
      <c r="O69" s="101" t="s">
        <v>167</v>
      </c>
      <c r="P69" s="31"/>
      <c r="Q69" s="190"/>
      <c r="R69" s="191"/>
      <c r="S69" s="191"/>
      <c r="T69" s="191"/>
      <c r="U69" s="191"/>
      <c r="V69" s="192"/>
    </row>
    <row r="70" spans="1:22" ht="28.5" customHeight="1">
      <c r="A70" s="29">
        <v>52</v>
      </c>
      <c r="B70" s="30"/>
      <c r="C70" s="31"/>
      <c r="D70" s="31"/>
      <c r="E70" s="31"/>
      <c r="F70" s="39" t="s">
        <v>18</v>
      </c>
      <c r="G70" s="32" t="s">
        <v>16</v>
      </c>
      <c r="H70" s="39" t="s">
        <v>18</v>
      </c>
      <c r="I70" s="39" t="s">
        <v>18</v>
      </c>
      <c r="J70" s="33" t="s">
        <v>17</v>
      </c>
      <c r="K70" s="33" t="s">
        <v>17</v>
      </c>
      <c r="L70" s="33" t="s">
        <v>17</v>
      </c>
      <c r="M70" s="33" t="s">
        <v>17</v>
      </c>
      <c r="N70" s="33" t="s">
        <v>17</v>
      </c>
      <c r="O70" s="101" t="s">
        <v>167</v>
      </c>
      <c r="P70" s="31"/>
      <c r="Q70" s="190"/>
      <c r="R70" s="191"/>
      <c r="S70" s="191"/>
      <c r="T70" s="191"/>
      <c r="U70" s="191"/>
      <c r="V70" s="192"/>
    </row>
    <row r="71" spans="1:22" ht="28.5" customHeight="1">
      <c r="A71" s="29">
        <v>53</v>
      </c>
      <c r="B71" s="30"/>
      <c r="C71" s="31"/>
      <c r="D71" s="31"/>
      <c r="E71" s="31"/>
      <c r="F71" s="39" t="s">
        <v>18</v>
      </c>
      <c r="G71" s="32" t="s">
        <v>16</v>
      </c>
      <c r="H71" s="39" t="s">
        <v>18</v>
      </c>
      <c r="I71" s="39" t="s">
        <v>18</v>
      </c>
      <c r="J71" s="33" t="s">
        <v>17</v>
      </c>
      <c r="K71" s="33" t="s">
        <v>17</v>
      </c>
      <c r="L71" s="33" t="s">
        <v>17</v>
      </c>
      <c r="M71" s="33" t="s">
        <v>17</v>
      </c>
      <c r="N71" s="33" t="s">
        <v>17</v>
      </c>
      <c r="O71" s="101" t="s">
        <v>167</v>
      </c>
      <c r="P71" s="31"/>
      <c r="Q71" s="190"/>
      <c r="R71" s="191"/>
      <c r="S71" s="191"/>
      <c r="T71" s="191"/>
      <c r="U71" s="191"/>
      <c r="V71" s="192"/>
    </row>
    <row r="72" spans="1:22" ht="28.5" customHeight="1">
      <c r="A72" s="29">
        <v>54</v>
      </c>
      <c r="B72" s="30"/>
      <c r="C72" s="31"/>
      <c r="D72" s="31"/>
      <c r="E72" s="31"/>
      <c r="F72" s="39" t="s">
        <v>18</v>
      </c>
      <c r="G72" s="32" t="s">
        <v>16</v>
      </c>
      <c r="H72" s="39" t="s">
        <v>18</v>
      </c>
      <c r="I72" s="39" t="s">
        <v>18</v>
      </c>
      <c r="J72" s="33" t="s">
        <v>17</v>
      </c>
      <c r="K72" s="33" t="s">
        <v>17</v>
      </c>
      <c r="L72" s="33" t="s">
        <v>17</v>
      </c>
      <c r="M72" s="33" t="s">
        <v>17</v>
      </c>
      <c r="N72" s="33" t="s">
        <v>17</v>
      </c>
      <c r="O72" s="101" t="s">
        <v>167</v>
      </c>
      <c r="P72" s="31"/>
      <c r="Q72" s="190"/>
      <c r="R72" s="191"/>
      <c r="S72" s="191"/>
      <c r="T72" s="191"/>
      <c r="U72" s="191"/>
      <c r="V72" s="192"/>
    </row>
    <row r="73" spans="1:22" ht="28.5" customHeight="1">
      <c r="A73" s="29">
        <v>55</v>
      </c>
      <c r="B73" s="30"/>
      <c r="C73" s="31"/>
      <c r="D73" s="31"/>
      <c r="E73" s="31"/>
      <c r="F73" s="39" t="s">
        <v>18</v>
      </c>
      <c r="G73" s="32" t="s">
        <v>16</v>
      </c>
      <c r="H73" s="39" t="s">
        <v>18</v>
      </c>
      <c r="I73" s="39" t="s">
        <v>18</v>
      </c>
      <c r="J73" s="33" t="s">
        <v>17</v>
      </c>
      <c r="K73" s="33" t="s">
        <v>17</v>
      </c>
      <c r="L73" s="33" t="s">
        <v>17</v>
      </c>
      <c r="M73" s="33" t="s">
        <v>17</v>
      </c>
      <c r="N73" s="33" t="s">
        <v>17</v>
      </c>
      <c r="O73" s="101" t="s">
        <v>167</v>
      </c>
      <c r="P73" s="31"/>
      <c r="Q73" s="190"/>
      <c r="R73" s="191"/>
      <c r="S73" s="191"/>
      <c r="T73" s="191"/>
      <c r="U73" s="191"/>
      <c r="V73" s="192"/>
    </row>
    <row r="74" spans="1:22" ht="28.5" customHeight="1">
      <c r="A74" s="29">
        <v>56</v>
      </c>
      <c r="B74" s="30"/>
      <c r="C74" s="31"/>
      <c r="D74" s="31"/>
      <c r="E74" s="31"/>
      <c r="F74" s="39" t="s">
        <v>18</v>
      </c>
      <c r="G74" s="32" t="s">
        <v>16</v>
      </c>
      <c r="H74" s="39" t="s">
        <v>18</v>
      </c>
      <c r="I74" s="39" t="s">
        <v>18</v>
      </c>
      <c r="J74" s="33" t="s">
        <v>17</v>
      </c>
      <c r="K74" s="33" t="s">
        <v>17</v>
      </c>
      <c r="L74" s="33" t="s">
        <v>17</v>
      </c>
      <c r="M74" s="33" t="s">
        <v>17</v>
      </c>
      <c r="N74" s="33" t="s">
        <v>17</v>
      </c>
      <c r="O74" s="101" t="s">
        <v>167</v>
      </c>
      <c r="P74" s="31"/>
      <c r="Q74" s="190"/>
      <c r="R74" s="191"/>
      <c r="S74" s="191"/>
      <c r="T74" s="191"/>
      <c r="U74" s="191"/>
      <c r="V74" s="192"/>
    </row>
    <row r="75" spans="1:22" ht="28.5" customHeight="1">
      <c r="A75" s="29">
        <v>57</v>
      </c>
      <c r="B75" s="30"/>
      <c r="C75" s="31"/>
      <c r="D75" s="31"/>
      <c r="E75" s="31"/>
      <c r="F75" s="39" t="s">
        <v>18</v>
      </c>
      <c r="G75" s="32" t="s">
        <v>16</v>
      </c>
      <c r="H75" s="39" t="s">
        <v>18</v>
      </c>
      <c r="I75" s="39" t="s">
        <v>18</v>
      </c>
      <c r="J75" s="33" t="s">
        <v>17</v>
      </c>
      <c r="K75" s="33" t="s">
        <v>17</v>
      </c>
      <c r="L75" s="33" t="s">
        <v>17</v>
      </c>
      <c r="M75" s="33" t="s">
        <v>17</v>
      </c>
      <c r="N75" s="33" t="s">
        <v>17</v>
      </c>
      <c r="O75" s="101" t="s">
        <v>167</v>
      </c>
      <c r="P75" s="31"/>
      <c r="Q75" s="190"/>
      <c r="R75" s="191"/>
      <c r="S75" s="191"/>
      <c r="T75" s="191"/>
      <c r="U75" s="191"/>
      <c r="V75" s="192"/>
    </row>
    <row r="76" spans="1:22" ht="28.5" customHeight="1">
      <c r="A76" s="29">
        <v>58</v>
      </c>
      <c r="B76" s="30"/>
      <c r="C76" s="31"/>
      <c r="D76" s="31"/>
      <c r="E76" s="31"/>
      <c r="F76" s="39" t="s">
        <v>18</v>
      </c>
      <c r="G76" s="32" t="s">
        <v>16</v>
      </c>
      <c r="H76" s="39" t="s">
        <v>18</v>
      </c>
      <c r="I76" s="39" t="s">
        <v>18</v>
      </c>
      <c r="J76" s="33" t="s">
        <v>17</v>
      </c>
      <c r="K76" s="33" t="s">
        <v>17</v>
      </c>
      <c r="L76" s="33" t="s">
        <v>17</v>
      </c>
      <c r="M76" s="33" t="s">
        <v>17</v>
      </c>
      <c r="N76" s="33" t="s">
        <v>17</v>
      </c>
      <c r="O76" s="101" t="s">
        <v>167</v>
      </c>
      <c r="P76" s="31"/>
      <c r="Q76" s="190"/>
      <c r="R76" s="191"/>
      <c r="S76" s="191"/>
      <c r="T76" s="191"/>
      <c r="U76" s="191"/>
      <c r="V76" s="192"/>
    </row>
    <row r="77" spans="1:22" ht="28.5" customHeight="1">
      <c r="A77" s="29">
        <v>59</v>
      </c>
      <c r="B77" s="30"/>
      <c r="C77" s="31"/>
      <c r="D77" s="31"/>
      <c r="E77" s="31"/>
      <c r="F77" s="39" t="s">
        <v>18</v>
      </c>
      <c r="G77" s="32" t="s">
        <v>16</v>
      </c>
      <c r="H77" s="39" t="s">
        <v>18</v>
      </c>
      <c r="I77" s="39" t="s">
        <v>18</v>
      </c>
      <c r="J77" s="33" t="s">
        <v>17</v>
      </c>
      <c r="K77" s="33" t="s">
        <v>17</v>
      </c>
      <c r="L77" s="33" t="s">
        <v>17</v>
      </c>
      <c r="M77" s="33" t="s">
        <v>17</v>
      </c>
      <c r="N77" s="33" t="s">
        <v>17</v>
      </c>
      <c r="O77" s="101" t="s">
        <v>167</v>
      </c>
      <c r="P77" s="31"/>
      <c r="Q77" s="190"/>
      <c r="R77" s="191"/>
      <c r="S77" s="191"/>
      <c r="T77" s="191"/>
      <c r="U77" s="191"/>
      <c r="V77" s="192"/>
    </row>
    <row r="78" spans="1:22" ht="28.5" customHeight="1">
      <c r="A78" s="29">
        <v>60</v>
      </c>
      <c r="B78" s="30"/>
      <c r="C78" s="31"/>
      <c r="D78" s="31"/>
      <c r="E78" s="31"/>
      <c r="F78" s="39" t="s">
        <v>18</v>
      </c>
      <c r="G78" s="32" t="s">
        <v>16</v>
      </c>
      <c r="H78" s="39" t="s">
        <v>18</v>
      </c>
      <c r="I78" s="39" t="s">
        <v>18</v>
      </c>
      <c r="J78" s="33" t="s">
        <v>17</v>
      </c>
      <c r="K78" s="33" t="s">
        <v>17</v>
      </c>
      <c r="L78" s="33" t="s">
        <v>17</v>
      </c>
      <c r="M78" s="33" t="s">
        <v>17</v>
      </c>
      <c r="N78" s="33" t="s">
        <v>17</v>
      </c>
      <c r="O78" s="101" t="s">
        <v>167</v>
      </c>
      <c r="P78" s="31"/>
      <c r="Q78" s="190"/>
      <c r="R78" s="191"/>
      <c r="S78" s="191"/>
      <c r="T78" s="191"/>
      <c r="U78" s="191"/>
      <c r="V78" s="192"/>
    </row>
    <row r="79" spans="1:22" ht="28.5" customHeight="1">
      <c r="A79" s="29">
        <v>61</v>
      </c>
      <c r="B79" s="30"/>
      <c r="C79" s="31"/>
      <c r="D79" s="31"/>
      <c r="E79" s="31"/>
      <c r="F79" s="39" t="s">
        <v>18</v>
      </c>
      <c r="G79" s="32" t="s">
        <v>16</v>
      </c>
      <c r="H79" s="39" t="s">
        <v>18</v>
      </c>
      <c r="I79" s="39" t="s">
        <v>18</v>
      </c>
      <c r="J79" s="33" t="s">
        <v>17</v>
      </c>
      <c r="K79" s="33" t="s">
        <v>17</v>
      </c>
      <c r="L79" s="33" t="s">
        <v>17</v>
      </c>
      <c r="M79" s="33" t="s">
        <v>17</v>
      </c>
      <c r="N79" s="33" t="s">
        <v>17</v>
      </c>
      <c r="O79" s="101" t="s">
        <v>167</v>
      </c>
      <c r="P79" s="31"/>
      <c r="Q79" s="190"/>
      <c r="R79" s="191"/>
      <c r="S79" s="191"/>
      <c r="T79" s="191"/>
      <c r="U79" s="191"/>
      <c r="V79" s="192"/>
    </row>
    <row r="80" spans="1:22" ht="28.5" customHeight="1">
      <c r="A80" s="29">
        <v>62</v>
      </c>
      <c r="B80" s="30"/>
      <c r="C80" s="31"/>
      <c r="D80" s="31"/>
      <c r="E80" s="31"/>
      <c r="F80" s="39" t="s">
        <v>18</v>
      </c>
      <c r="G80" s="32" t="s">
        <v>16</v>
      </c>
      <c r="H80" s="39" t="s">
        <v>18</v>
      </c>
      <c r="I80" s="39" t="s">
        <v>18</v>
      </c>
      <c r="J80" s="33" t="s">
        <v>17</v>
      </c>
      <c r="K80" s="33" t="s">
        <v>17</v>
      </c>
      <c r="L80" s="33" t="s">
        <v>17</v>
      </c>
      <c r="M80" s="33" t="s">
        <v>17</v>
      </c>
      <c r="N80" s="33" t="s">
        <v>17</v>
      </c>
      <c r="O80" s="101" t="s">
        <v>167</v>
      </c>
      <c r="P80" s="31"/>
      <c r="Q80" s="190"/>
      <c r="R80" s="191"/>
      <c r="S80" s="191"/>
      <c r="T80" s="191"/>
      <c r="U80" s="191"/>
      <c r="V80" s="192"/>
    </row>
    <row r="81" spans="1:22" ht="28.5" customHeight="1">
      <c r="A81" s="29">
        <v>63</v>
      </c>
      <c r="B81" s="30"/>
      <c r="C81" s="31"/>
      <c r="D81" s="31"/>
      <c r="E81" s="31"/>
      <c r="F81" s="39" t="s">
        <v>18</v>
      </c>
      <c r="G81" s="32" t="s">
        <v>16</v>
      </c>
      <c r="H81" s="39" t="s">
        <v>18</v>
      </c>
      <c r="I81" s="39" t="s">
        <v>18</v>
      </c>
      <c r="J81" s="33" t="s">
        <v>17</v>
      </c>
      <c r="K81" s="33" t="s">
        <v>17</v>
      </c>
      <c r="L81" s="33" t="s">
        <v>17</v>
      </c>
      <c r="M81" s="33" t="s">
        <v>17</v>
      </c>
      <c r="N81" s="33" t="s">
        <v>17</v>
      </c>
      <c r="O81" s="101" t="s">
        <v>167</v>
      </c>
      <c r="P81" s="31"/>
      <c r="Q81" s="190"/>
      <c r="R81" s="191"/>
      <c r="S81" s="191"/>
      <c r="T81" s="191"/>
      <c r="U81" s="191"/>
      <c r="V81" s="192"/>
    </row>
    <row r="82" spans="1:22" ht="28.5" customHeight="1">
      <c r="A82" s="29">
        <v>64</v>
      </c>
      <c r="B82" s="30"/>
      <c r="C82" s="31"/>
      <c r="D82" s="31"/>
      <c r="E82" s="31"/>
      <c r="F82" s="39" t="s">
        <v>18</v>
      </c>
      <c r="G82" s="32" t="s">
        <v>16</v>
      </c>
      <c r="H82" s="39" t="s">
        <v>18</v>
      </c>
      <c r="I82" s="39" t="s">
        <v>18</v>
      </c>
      <c r="J82" s="33" t="s">
        <v>17</v>
      </c>
      <c r="K82" s="33" t="s">
        <v>17</v>
      </c>
      <c r="L82" s="33" t="s">
        <v>17</v>
      </c>
      <c r="M82" s="33" t="s">
        <v>17</v>
      </c>
      <c r="N82" s="33" t="s">
        <v>17</v>
      </c>
      <c r="O82" s="101" t="s">
        <v>167</v>
      </c>
      <c r="P82" s="31"/>
      <c r="Q82" s="190"/>
      <c r="R82" s="191"/>
      <c r="S82" s="191"/>
      <c r="T82" s="191"/>
      <c r="U82" s="191"/>
      <c r="V82" s="192"/>
    </row>
    <row r="83" spans="1:22" ht="28.5" customHeight="1">
      <c r="A83" s="29">
        <v>65</v>
      </c>
      <c r="B83" s="30"/>
      <c r="C83" s="31"/>
      <c r="D83" s="31"/>
      <c r="E83" s="31"/>
      <c r="F83" s="39" t="s">
        <v>18</v>
      </c>
      <c r="G83" s="32" t="s">
        <v>16</v>
      </c>
      <c r="H83" s="39" t="s">
        <v>18</v>
      </c>
      <c r="I83" s="39" t="s">
        <v>18</v>
      </c>
      <c r="J83" s="33" t="s">
        <v>17</v>
      </c>
      <c r="K83" s="33" t="s">
        <v>17</v>
      </c>
      <c r="L83" s="33" t="s">
        <v>17</v>
      </c>
      <c r="M83" s="33" t="s">
        <v>17</v>
      </c>
      <c r="N83" s="33" t="s">
        <v>17</v>
      </c>
      <c r="O83" s="101" t="s">
        <v>167</v>
      </c>
      <c r="P83" s="31"/>
      <c r="Q83" s="190"/>
      <c r="R83" s="191"/>
      <c r="S83" s="191"/>
      <c r="T83" s="191"/>
      <c r="U83" s="191"/>
      <c r="V83" s="192"/>
    </row>
    <row r="84" spans="1:22" ht="28.5" customHeight="1">
      <c r="A84" s="29">
        <v>66</v>
      </c>
      <c r="B84" s="30"/>
      <c r="C84" s="31"/>
      <c r="D84" s="31"/>
      <c r="E84" s="31"/>
      <c r="F84" s="39" t="s">
        <v>18</v>
      </c>
      <c r="G84" s="32" t="s">
        <v>16</v>
      </c>
      <c r="H84" s="39" t="s">
        <v>18</v>
      </c>
      <c r="I84" s="39" t="s">
        <v>18</v>
      </c>
      <c r="J84" s="33" t="s">
        <v>17</v>
      </c>
      <c r="K84" s="33" t="s">
        <v>17</v>
      </c>
      <c r="L84" s="33" t="s">
        <v>17</v>
      </c>
      <c r="M84" s="33" t="s">
        <v>17</v>
      </c>
      <c r="N84" s="33" t="s">
        <v>17</v>
      </c>
      <c r="O84" s="101" t="s">
        <v>167</v>
      </c>
      <c r="P84" s="31"/>
      <c r="Q84" s="190"/>
      <c r="R84" s="191"/>
      <c r="S84" s="191"/>
      <c r="T84" s="191"/>
      <c r="U84" s="191"/>
      <c r="V84" s="192"/>
    </row>
    <row r="85" spans="1:22" ht="28.5" customHeight="1">
      <c r="A85" s="29">
        <v>67</v>
      </c>
      <c r="B85" s="30"/>
      <c r="C85" s="31"/>
      <c r="D85" s="31"/>
      <c r="E85" s="31"/>
      <c r="F85" s="39" t="s">
        <v>18</v>
      </c>
      <c r="G85" s="32" t="s">
        <v>16</v>
      </c>
      <c r="H85" s="39" t="s">
        <v>18</v>
      </c>
      <c r="I85" s="39" t="s">
        <v>18</v>
      </c>
      <c r="J85" s="33" t="s">
        <v>17</v>
      </c>
      <c r="K85" s="33" t="s">
        <v>17</v>
      </c>
      <c r="L85" s="33" t="s">
        <v>17</v>
      </c>
      <c r="M85" s="33" t="s">
        <v>17</v>
      </c>
      <c r="N85" s="33" t="s">
        <v>17</v>
      </c>
      <c r="O85" s="101" t="s">
        <v>167</v>
      </c>
      <c r="P85" s="31"/>
      <c r="Q85" s="190"/>
      <c r="R85" s="191"/>
      <c r="S85" s="191"/>
      <c r="T85" s="191"/>
      <c r="U85" s="191"/>
      <c r="V85" s="192"/>
    </row>
    <row r="86" spans="1:22" ht="28.5" customHeight="1">
      <c r="A86" s="29">
        <v>68</v>
      </c>
      <c r="B86" s="30"/>
      <c r="C86" s="31"/>
      <c r="D86" s="31"/>
      <c r="E86" s="31"/>
      <c r="F86" s="39" t="s">
        <v>18</v>
      </c>
      <c r="G86" s="32" t="s">
        <v>16</v>
      </c>
      <c r="H86" s="39" t="s">
        <v>18</v>
      </c>
      <c r="I86" s="39" t="s">
        <v>18</v>
      </c>
      <c r="J86" s="33" t="s">
        <v>17</v>
      </c>
      <c r="K86" s="33" t="s">
        <v>17</v>
      </c>
      <c r="L86" s="33" t="s">
        <v>17</v>
      </c>
      <c r="M86" s="33" t="s">
        <v>17</v>
      </c>
      <c r="N86" s="33" t="s">
        <v>17</v>
      </c>
      <c r="O86" s="101" t="s">
        <v>167</v>
      </c>
      <c r="P86" s="31"/>
      <c r="Q86" s="190"/>
      <c r="R86" s="191"/>
      <c r="S86" s="191"/>
      <c r="T86" s="191"/>
      <c r="U86" s="191"/>
      <c r="V86" s="192"/>
    </row>
    <row r="87" spans="1:22" ht="28.5" customHeight="1">
      <c r="A87" s="29">
        <v>69</v>
      </c>
      <c r="B87" s="30"/>
      <c r="C87" s="31"/>
      <c r="D87" s="31"/>
      <c r="E87" s="31"/>
      <c r="F87" s="39" t="s">
        <v>18</v>
      </c>
      <c r="G87" s="32" t="s">
        <v>16</v>
      </c>
      <c r="H87" s="39" t="s">
        <v>18</v>
      </c>
      <c r="I87" s="39" t="s">
        <v>18</v>
      </c>
      <c r="J87" s="33" t="s">
        <v>17</v>
      </c>
      <c r="K87" s="33" t="s">
        <v>17</v>
      </c>
      <c r="L87" s="33" t="s">
        <v>17</v>
      </c>
      <c r="M87" s="33" t="s">
        <v>17</v>
      </c>
      <c r="N87" s="33" t="s">
        <v>17</v>
      </c>
      <c r="O87" s="101" t="s">
        <v>167</v>
      </c>
      <c r="P87" s="31"/>
      <c r="Q87" s="190"/>
      <c r="R87" s="191"/>
      <c r="S87" s="191"/>
      <c r="T87" s="191"/>
      <c r="U87" s="191"/>
      <c r="V87" s="192"/>
    </row>
    <row r="88" spans="1:22" ht="28.5" customHeight="1">
      <c r="A88" s="29">
        <v>70</v>
      </c>
      <c r="B88" s="30"/>
      <c r="C88" s="31"/>
      <c r="D88" s="31"/>
      <c r="E88" s="31"/>
      <c r="F88" s="39" t="s">
        <v>18</v>
      </c>
      <c r="G88" s="32" t="s">
        <v>16</v>
      </c>
      <c r="H88" s="39" t="s">
        <v>18</v>
      </c>
      <c r="I88" s="39" t="s">
        <v>18</v>
      </c>
      <c r="J88" s="33" t="s">
        <v>17</v>
      </c>
      <c r="K88" s="33" t="s">
        <v>17</v>
      </c>
      <c r="L88" s="33" t="s">
        <v>17</v>
      </c>
      <c r="M88" s="33" t="s">
        <v>17</v>
      </c>
      <c r="N88" s="33" t="s">
        <v>17</v>
      </c>
      <c r="O88" s="101" t="s">
        <v>167</v>
      </c>
      <c r="P88" s="31"/>
      <c r="Q88" s="190"/>
      <c r="R88" s="191"/>
      <c r="S88" s="191"/>
      <c r="T88" s="191"/>
      <c r="U88" s="191"/>
      <c r="V88" s="192"/>
    </row>
    <row r="89" spans="1:22" ht="28.5" customHeight="1">
      <c r="A89" s="29">
        <v>71</v>
      </c>
      <c r="B89" s="30"/>
      <c r="C89" s="31"/>
      <c r="D89" s="31"/>
      <c r="E89" s="31"/>
      <c r="F89" s="39" t="s">
        <v>18</v>
      </c>
      <c r="G89" s="32" t="s">
        <v>16</v>
      </c>
      <c r="H89" s="39" t="s">
        <v>18</v>
      </c>
      <c r="I89" s="39" t="s">
        <v>18</v>
      </c>
      <c r="J89" s="33" t="s">
        <v>17</v>
      </c>
      <c r="K89" s="33" t="s">
        <v>17</v>
      </c>
      <c r="L89" s="33" t="s">
        <v>17</v>
      </c>
      <c r="M89" s="33" t="s">
        <v>17</v>
      </c>
      <c r="N89" s="33" t="s">
        <v>17</v>
      </c>
      <c r="O89" s="101" t="s">
        <v>167</v>
      </c>
      <c r="P89" s="31"/>
      <c r="Q89" s="190"/>
      <c r="R89" s="191"/>
      <c r="S89" s="191"/>
      <c r="T89" s="191"/>
      <c r="U89" s="191"/>
      <c r="V89" s="192"/>
    </row>
    <row r="90" spans="1:22" ht="28.5" customHeight="1">
      <c r="A90" s="29">
        <v>72</v>
      </c>
      <c r="B90" s="30"/>
      <c r="C90" s="31"/>
      <c r="D90" s="31"/>
      <c r="E90" s="31"/>
      <c r="F90" s="39" t="s">
        <v>18</v>
      </c>
      <c r="G90" s="32" t="s">
        <v>16</v>
      </c>
      <c r="H90" s="39" t="s">
        <v>18</v>
      </c>
      <c r="I90" s="39" t="s">
        <v>18</v>
      </c>
      <c r="J90" s="33" t="s">
        <v>17</v>
      </c>
      <c r="K90" s="33" t="s">
        <v>17</v>
      </c>
      <c r="L90" s="33" t="s">
        <v>17</v>
      </c>
      <c r="M90" s="33" t="s">
        <v>17</v>
      </c>
      <c r="N90" s="33" t="s">
        <v>17</v>
      </c>
      <c r="O90" s="101" t="s">
        <v>167</v>
      </c>
      <c r="P90" s="31"/>
      <c r="Q90" s="190"/>
      <c r="R90" s="191"/>
      <c r="S90" s="191"/>
      <c r="T90" s="191"/>
      <c r="U90" s="191"/>
      <c r="V90" s="192"/>
    </row>
    <row r="91" spans="1:22" ht="28.5" customHeight="1">
      <c r="A91" s="29">
        <v>73</v>
      </c>
      <c r="B91" s="30"/>
      <c r="C91" s="31"/>
      <c r="D91" s="31"/>
      <c r="E91" s="31"/>
      <c r="F91" s="39" t="s">
        <v>18</v>
      </c>
      <c r="G91" s="32" t="s">
        <v>16</v>
      </c>
      <c r="H91" s="39" t="s">
        <v>18</v>
      </c>
      <c r="I91" s="39" t="s">
        <v>18</v>
      </c>
      <c r="J91" s="33" t="s">
        <v>17</v>
      </c>
      <c r="K91" s="33" t="s">
        <v>17</v>
      </c>
      <c r="L91" s="33" t="s">
        <v>17</v>
      </c>
      <c r="M91" s="33" t="s">
        <v>17</v>
      </c>
      <c r="N91" s="33" t="s">
        <v>17</v>
      </c>
      <c r="O91" s="101" t="s">
        <v>167</v>
      </c>
      <c r="P91" s="31"/>
      <c r="Q91" s="190"/>
      <c r="R91" s="191"/>
      <c r="S91" s="191"/>
      <c r="T91" s="191"/>
      <c r="U91" s="191"/>
      <c r="V91" s="192"/>
    </row>
    <row r="92" spans="1:22" ht="28.5" customHeight="1">
      <c r="A92" s="29">
        <v>74</v>
      </c>
      <c r="B92" s="30"/>
      <c r="C92" s="31"/>
      <c r="D92" s="31"/>
      <c r="E92" s="31"/>
      <c r="F92" s="39" t="s">
        <v>18</v>
      </c>
      <c r="G92" s="32" t="s">
        <v>16</v>
      </c>
      <c r="H92" s="39" t="s">
        <v>18</v>
      </c>
      <c r="I92" s="39" t="s">
        <v>18</v>
      </c>
      <c r="J92" s="33" t="s">
        <v>17</v>
      </c>
      <c r="K92" s="33" t="s">
        <v>17</v>
      </c>
      <c r="L92" s="33" t="s">
        <v>17</v>
      </c>
      <c r="M92" s="33" t="s">
        <v>17</v>
      </c>
      <c r="N92" s="33" t="s">
        <v>17</v>
      </c>
      <c r="O92" s="101" t="s">
        <v>167</v>
      </c>
      <c r="P92" s="31"/>
      <c r="Q92" s="190"/>
      <c r="R92" s="191"/>
      <c r="S92" s="191"/>
      <c r="T92" s="191"/>
      <c r="U92" s="191"/>
      <c r="V92" s="192"/>
    </row>
    <row r="93" spans="1:22" ht="28.5" customHeight="1">
      <c r="A93" s="29">
        <v>75</v>
      </c>
      <c r="B93" s="30"/>
      <c r="C93" s="31"/>
      <c r="D93" s="31"/>
      <c r="E93" s="31"/>
      <c r="F93" s="39" t="s">
        <v>18</v>
      </c>
      <c r="G93" s="32" t="s">
        <v>16</v>
      </c>
      <c r="H93" s="39" t="s">
        <v>18</v>
      </c>
      <c r="I93" s="39" t="s">
        <v>18</v>
      </c>
      <c r="J93" s="33" t="s">
        <v>17</v>
      </c>
      <c r="K93" s="33" t="s">
        <v>17</v>
      </c>
      <c r="L93" s="33" t="s">
        <v>17</v>
      </c>
      <c r="M93" s="33" t="s">
        <v>17</v>
      </c>
      <c r="N93" s="33" t="s">
        <v>17</v>
      </c>
      <c r="O93" s="101" t="s">
        <v>167</v>
      </c>
      <c r="P93" s="31"/>
      <c r="Q93" s="190"/>
      <c r="R93" s="191"/>
      <c r="S93" s="191"/>
      <c r="T93" s="191"/>
      <c r="U93" s="191"/>
      <c r="V93" s="192"/>
    </row>
    <row r="94" spans="1:22" ht="28.5" customHeight="1">
      <c r="A94" s="29">
        <v>76</v>
      </c>
      <c r="B94" s="30"/>
      <c r="C94" s="31"/>
      <c r="D94" s="31"/>
      <c r="E94" s="31"/>
      <c r="F94" s="39" t="s">
        <v>18</v>
      </c>
      <c r="G94" s="32" t="s">
        <v>16</v>
      </c>
      <c r="H94" s="39" t="s">
        <v>18</v>
      </c>
      <c r="I94" s="39" t="s">
        <v>18</v>
      </c>
      <c r="J94" s="33" t="s">
        <v>17</v>
      </c>
      <c r="K94" s="33" t="s">
        <v>17</v>
      </c>
      <c r="L94" s="33" t="s">
        <v>17</v>
      </c>
      <c r="M94" s="33" t="s">
        <v>17</v>
      </c>
      <c r="N94" s="33" t="s">
        <v>17</v>
      </c>
      <c r="O94" s="101" t="s">
        <v>167</v>
      </c>
      <c r="P94" s="31"/>
      <c r="Q94" s="190"/>
      <c r="R94" s="191"/>
      <c r="S94" s="191"/>
      <c r="T94" s="191"/>
      <c r="U94" s="191"/>
      <c r="V94" s="192"/>
    </row>
    <row r="95" spans="1:22" ht="28.5" customHeight="1">
      <c r="A95" s="29">
        <v>77</v>
      </c>
      <c r="B95" s="30"/>
      <c r="C95" s="31"/>
      <c r="D95" s="31"/>
      <c r="E95" s="31"/>
      <c r="F95" s="39" t="s">
        <v>18</v>
      </c>
      <c r="G95" s="32" t="s">
        <v>16</v>
      </c>
      <c r="H95" s="39" t="s">
        <v>18</v>
      </c>
      <c r="I95" s="39" t="s">
        <v>18</v>
      </c>
      <c r="J95" s="33" t="s">
        <v>17</v>
      </c>
      <c r="K95" s="33" t="s">
        <v>17</v>
      </c>
      <c r="L95" s="33" t="s">
        <v>17</v>
      </c>
      <c r="M95" s="33" t="s">
        <v>17</v>
      </c>
      <c r="N95" s="33" t="s">
        <v>17</v>
      </c>
      <c r="O95" s="101" t="s">
        <v>167</v>
      </c>
      <c r="P95" s="31"/>
      <c r="Q95" s="190"/>
      <c r="R95" s="191"/>
      <c r="S95" s="191"/>
      <c r="T95" s="191"/>
      <c r="U95" s="191"/>
      <c r="V95" s="192"/>
    </row>
    <row r="96" spans="1:22" ht="28.5" customHeight="1">
      <c r="A96" s="29">
        <v>78</v>
      </c>
      <c r="B96" s="30"/>
      <c r="C96" s="31"/>
      <c r="D96" s="31"/>
      <c r="E96" s="31"/>
      <c r="F96" s="39" t="s">
        <v>18</v>
      </c>
      <c r="G96" s="32" t="s">
        <v>16</v>
      </c>
      <c r="H96" s="39" t="s">
        <v>18</v>
      </c>
      <c r="I96" s="39" t="s">
        <v>18</v>
      </c>
      <c r="J96" s="33" t="s">
        <v>17</v>
      </c>
      <c r="K96" s="33" t="s">
        <v>17</v>
      </c>
      <c r="L96" s="33" t="s">
        <v>17</v>
      </c>
      <c r="M96" s="33" t="s">
        <v>17</v>
      </c>
      <c r="N96" s="33" t="s">
        <v>17</v>
      </c>
      <c r="O96" s="101" t="s">
        <v>167</v>
      </c>
      <c r="P96" s="31"/>
      <c r="Q96" s="190"/>
      <c r="R96" s="191"/>
      <c r="S96" s="191"/>
      <c r="T96" s="191"/>
      <c r="U96" s="191"/>
      <c r="V96" s="192"/>
    </row>
    <row r="97" spans="1:22" ht="28.5" customHeight="1">
      <c r="A97" s="29">
        <v>79</v>
      </c>
      <c r="B97" s="30"/>
      <c r="C97" s="31"/>
      <c r="D97" s="31"/>
      <c r="E97" s="31"/>
      <c r="F97" s="39" t="s">
        <v>18</v>
      </c>
      <c r="G97" s="32" t="s">
        <v>16</v>
      </c>
      <c r="H97" s="39" t="s">
        <v>18</v>
      </c>
      <c r="I97" s="39" t="s">
        <v>18</v>
      </c>
      <c r="J97" s="33" t="s">
        <v>17</v>
      </c>
      <c r="K97" s="33" t="s">
        <v>17</v>
      </c>
      <c r="L97" s="33" t="s">
        <v>17</v>
      </c>
      <c r="M97" s="33" t="s">
        <v>17</v>
      </c>
      <c r="N97" s="33" t="s">
        <v>17</v>
      </c>
      <c r="O97" s="101" t="s">
        <v>167</v>
      </c>
      <c r="P97" s="31"/>
      <c r="Q97" s="190"/>
      <c r="R97" s="191"/>
      <c r="S97" s="191"/>
      <c r="T97" s="191"/>
      <c r="U97" s="191"/>
      <c r="V97" s="192"/>
    </row>
    <row r="98" spans="1:22" ht="28.5" customHeight="1" thickBot="1">
      <c r="A98" s="34">
        <v>80</v>
      </c>
      <c r="B98" s="35"/>
      <c r="C98" s="36"/>
      <c r="D98" s="36"/>
      <c r="E98" s="36"/>
      <c r="F98" s="46" t="s">
        <v>18</v>
      </c>
      <c r="G98" s="37" t="s">
        <v>16</v>
      </c>
      <c r="H98" s="46" t="s">
        <v>18</v>
      </c>
      <c r="I98" s="46" t="s">
        <v>18</v>
      </c>
      <c r="J98" s="38" t="s">
        <v>17</v>
      </c>
      <c r="K98" s="38" t="s">
        <v>17</v>
      </c>
      <c r="L98" s="38" t="s">
        <v>17</v>
      </c>
      <c r="M98" s="38" t="s">
        <v>17</v>
      </c>
      <c r="N98" s="38" t="s">
        <v>17</v>
      </c>
      <c r="O98" s="106" t="s">
        <v>167</v>
      </c>
      <c r="P98" s="36"/>
      <c r="Q98" s="193"/>
      <c r="R98" s="194"/>
      <c r="S98" s="194"/>
      <c r="T98" s="194"/>
      <c r="U98" s="194"/>
      <c r="V98" s="195"/>
    </row>
  </sheetData>
  <mergeCells count="89">
    <mergeCell ref="Q98:V98"/>
    <mergeCell ref="Q92:V92"/>
    <mergeCell ref="Q93:V93"/>
    <mergeCell ref="Q94:V94"/>
    <mergeCell ref="Q95:V95"/>
    <mergeCell ref="Q96:V96"/>
    <mergeCell ref="Q88:V88"/>
    <mergeCell ref="Q89:V89"/>
    <mergeCell ref="Q90:V90"/>
    <mergeCell ref="Q91:V91"/>
    <mergeCell ref="Q97:V97"/>
    <mergeCell ref="Q83:V83"/>
    <mergeCell ref="Q84:V84"/>
    <mergeCell ref="Q85:V85"/>
    <mergeCell ref="Q86:V86"/>
    <mergeCell ref="Q87:V87"/>
    <mergeCell ref="Q78:V78"/>
    <mergeCell ref="Q79:V79"/>
    <mergeCell ref="Q80:V80"/>
    <mergeCell ref="Q81:V81"/>
    <mergeCell ref="Q82:V82"/>
    <mergeCell ref="Q73:V73"/>
    <mergeCell ref="Q74:V74"/>
    <mergeCell ref="Q75:V75"/>
    <mergeCell ref="Q76:V76"/>
    <mergeCell ref="Q77:V77"/>
    <mergeCell ref="Q68:V68"/>
    <mergeCell ref="Q69:V69"/>
    <mergeCell ref="Q70:V70"/>
    <mergeCell ref="Q71:V71"/>
    <mergeCell ref="Q72:V72"/>
    <mergeCell ref="Q63:V63"/>
    <mergeCell ref="Q64:V64"/>
    <mergeCell ref="Q65:V65"/>
    <mergeCell ref="Q66:V66"/>
    <mergeCell ref="Q67:V67"/>
    <mergeCell ref="Q58:V58"/>
    <mergeCell ref="Q59:V59"/>
    <mergeCell ref="Q60:V60"/>
    <mergeCell ref="Q61:V61"/>
    <mergeCell ref="Q62:V62"/>
    <mergeCell ref="Q53:V53"/>
    <mergeCell ref="Q54:V54"/>
    <mergeCell ref="Q55:V55"/>
    <mergeCell ref="Q56:V56"/>
    <mergeCell ref="Q57:V57"/>
    <mergeCell ref="Q48:V48"/>
    <mergeCell ref="Q49:V49"/>
    <mergeCell ref="Q50:V50"/>
    <mergeCell ref="Q51:V51"/>
    <mergeCell ref="Q52:V52"/>
    <mergeCell ref="Q43:V43"/>
    <mergeCell ref="Q44:V44"/>
    <mergeCell ref="Q45:V45"/>
    <mergeCell ref="Q46:V46"/>
    <mergeCell ref="Q47:V47"/>
    <mergeCell ref="Q38:V38"/>
    <mergeCell ref="Q39:V39"/>
    <mergeCell ref="Q40:V40"/>
    <mergeCell ref="Q41:V41"/>
    <mergeCell ref="Q42:V42"/>
    <mergeCell ref="Q33:V33"/>
    <mergeCell ref="Q34:V34"/>
    <mergeCell ref="Q35:V35"/>
    <mergeCell ref="Q36:V36"/>
    <mergeCell ref="Q37:V37"/>
    <mergeCell ref="Q28:V28"/>
    <mergeCell ref="Q29:V29"/>
    <mergeCell ref="Q30:V30"/>
    <mergeCell ref="Q31:V31"/>
    <mergeCell ref="Q32:V32"/>
    <mergeCell ref="Q23:V23"/>
    <mergeCell ref="Q24:V24"/>
    <mergeCell ref="Q25:V25"/>
    <mergeCell ref="Q26:V26"/>
    <mergeCell ref="Q27:V27"/>
    <mergeCell ref="Q18:V18"/>
    <mergeCell ref="Q19:V19"/>
    <mergeCell ref="Q20:V20"/>
    <mergeCell ref="Q21:V21"/>
    <mergeCell ref="Q22:V22"/>
    <mergeCell ref="A8:F9"/>
    <mergeCell ref="A1:M1"/>
    <mergeCell ref="A6:B6"/>
    <mergeCell ref="M6:O6"/>
    <mergeCell ref="C6:E6"/>
    <mergeCell ref="F6:G6"/>
    <mergeCell ref="H6:I6"/>
    <mergeCell ref="J6:K6"/>
  </mergeCells>
  <phoneticPr fontId="2"/>
  <conditionalFormatting sqref="J19:N98">
    <cfRule type="containsText" dxfId="59" priority="13" operator="containsText" text="無">
      <formula>NOT(ISERROR(SEARCH("無",J19)))</formula>
    </cfRule>
    <cfRule type="containsText" dxfId="58" priority="14" operator="containsText" text="有">
      <formula>NOT(ISERROR(SEARCH("有",J19)))</formula>
    </cfRule>
    <cfRule type="containsText" dxfId="57" priority="15" operator="containsText" text="有">
      <formula>NOT(ISERROR(SEARCH("有",J19)))</formula>
    </cfRule>
  </conditionalFormatting>
  <conditionalFormatting sqref="Q6">
    <cfRule type="expression" dxfId="56" priority="5">
      <formula>$Q$6&lt;&gt;""</formula>
    </cfRule>
  </conditionalFormatting>
  <conditionalFormatting sqref="S6">
    <cfRule type="expression" dxfId="55" priority="4">
      <formula>$S$6&lt;&gt;""</formula>
    </cfRule>
  </conditionalFormatting>
  <conditionalFormatting sqref="U6">
    <cfRule type="expression" dxfId="54" priority="3">
      <formula>$U$6&lt;&gt;""</formula>
    </cfRule>
  </conditionalFormatting>
  <dataValidations count="3">
    <dataValidation type="list" allowBlank="1" showInputMessage="1" showErrorMessage="1" sqref="J19:N98" xr:uid="{492116DF-D8AC-4C20-85C8-2135CB1E769E}">
      <formula1>"有・無,有,無"</formula1>
    </dataValidation>
    <dataValidation type="list" allowBlank="1" showInputMessage="1" showErrorMessage="1" sqref="O19:O98" xr:uid="{465F4407-E426-4F69-B0F8-CF3D0BB50D6F}">
      <formula1>"病室内・病室外,病室内,病室外"</formula1>
    </dataValidation>
    <dataValidation type="list" allowBlank="1" showInputMessage="1" showErrorMessage="1" sqref="C19:C98" xr:uid="{CC160510-E9C6-4726-AADE-70661A2C1431}">
      <formula1>"1階,2階,3階,4階,5階,6階,7階,8階,9階,10階"</formula1>
    </dataValidation>
  </dataValidations>
  <pageMargins left="0.7" right="0.7" top="0.75" bottom="0.75" header="0.3" footer="0.3"/>
  <pageSetup paperSize="9" scale="59" fitToHeight="0" orientation="landscape" r:id="rId1"/>
  <headerFooter alignWithMargins="0">
    <oddHeader xml:space="preserve">&amp;RNo.&amp;P 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6F71-D5CF-4683-8E48-0F03E559828E}">
  <sheetPr>
    <tabColor rgb="FFFFC000"/>
  </sheetPr>
  <dimension ref="A1"/>
  <sheetViews>
    <sheetView zoomScaleNormal="100" workbookViewId="0"/>
  </sheetViews>
  <sheetFormatPr defaultRowHeight="18.75"/>
  <sheetData/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C7408-3A80-4C48-B153-D5BC2BC6CA2B}">
  <dimension ref="A1:S6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18.75"/>
  <cols>
    <col min="2" max="2" width="9" style="40"/>
    <col min="3" max="3" width="9.375" bestFit="1" customWidth="1"/>
  </cols>
  <sheetData>
    <row r="1" spans="1:19">
      <c r="A1" t="s">
        <v>19</v>
      </c>
      <c r="B1" s="40" t="s">
        <v>0</v>
      </c>
      <c r="C1" t="str">
        <f>IF('(1)施設情報'!$C$8="","",'(1)施設情報'!$C$8)</f>
        <v/>
      </c>
      <c r="D1" t="str">
        <f>IF('(1)施設情報'!$C$9="","",'(1)施設情報'!$C$9)</f>
        <v/>
      </c>
      <c r="E1" t="str">
        <f>IF('(1)施設情報'!$C$10="","",'(1)施設情報'!$C$10)</f>
        <v/>
      </c>
      <c r="F1" t="str">
        <f>IF('(1)施設情報'!$C$11="","",'(1)施設情報'!$C$11)</f>
        <v/>
      </c>
      <c r="G1" t="str">
        <f>IF('(1)施設情報'!$C$12="","",'(1)施設情報'!$C$12)</f>
        <v/>
      </c>
      <c r="H1" t="str">
        <f>IF('(1)施設情報'!$C$13="","",'(1)施設情報'!$C$13)</f>
        <v/>
      </c>
      <c r="I1" t="str">
        <f>IF('(1)施設情報'!$C$14="","",'(1)施設情報'!$C$14)</f>
        <v/>
      </c>
      <c r="J1" t="str">
        <f>IF('(1)施設情報'!$C$15="","",'(1)施設情報'!$C$15)</f>
        <v/>
      </c>
      <c r="K1" t="str">
        <f>IF('(1)施設情報'!$C$16="","",'(1)施設情報'!$C$16)</f>
        <v/>
      </c>
      <c r="L1" t="str">
        <f>IF('(1)施設情報'!$C$17="","",'(1)施設情報'!$C$17)</f>
        <v/>
      </c>
      <c r="M1" t="str">
        <f>IF('(1)施設情報'!$C$18="","",'(1)施設情報'!$C$18)</f>
        <v/>
      </c>
      <c r="N1" t="str">
        <f>IF('(1)施設情報'!$C$19="","",'(1)施設情報'!$C$19)</f>
        <v/>
      </c>
      <c r="O1" t="str">
        <f>IF('(1)施設情報'!$C$20="","",'(1)施設情報'!$C$20)</f>
        <v/>
      </c>
      <c r="P1" t="str">
        <f>IF('(1)施設情報'!$C$21="","",'(1)施設情報'!$C$21)</f>
        <v/>
      </c>
      <c r="Q1" t="str">
        <f>IF('(1)施設情報'!$C$22="","",'(1)施設情報'!$C$22)</f>
        <v/>
      </c>
      <c r="R1" t="str">
        <f>IF('(1)施設情報'!$C$23="","",'(1)施設情報'!$C$23)</f>
        <v/>
      </c>
      <c r="S1" s="59" t="s">
        <v>81</v>
      </c>
    </row>
    <row r="2" spans="1:19">
      <c r="A2" t="s">
        <v>20</v>
      </c>
      <c r="B2" s="40">
        <f>MIN('(2)調査表'!F19:F98)</f>
        <v>0</v>
      </c>
      <c r="C2" s="61">
        <f>COUNTIFS('(2)調査表'!$F:$F,$B2,'(2)調査表'!$E:$E,集計!C$1)</f>
        <v>0</v>
      </c>
      <c r="D2" s="61">
        <f>COUNTIFS('(2)調査表'!$F:$F,$B2,'(2)調査表'!$E:$E,集計!D$1)</f>
        <v>0</v>
      </c>
      <c r="E2" s="61">
        <f>COUNTIFS('(2)調査表'!$F:$F,$B2,'(2)調査表'!$E:$E,集計!E$1)</f>
        <v>0</v>
      </c>
      <c r="F2" s="61">
        <f>COUNTIFS('(2)調査表'!$F:$F,$B2,'(2)調査表'!$E:$E,集計!F$1)</f>
        <v>0</v>
      </c>
      <c r="G2" s="61">
        <f>COUNTIFS('(2)調査表'!$F:$F,$B2,'(2)調査表'!$E:$E,集計!G$1)</f>
        <v>0</v>
      </c>
      <c r="H2" s="61">
        <f>COUNTIFS('(2)調査表'!$F:$F,$B2,'(2)調査表'!$E:$E,集計!H$1)</f>
        <v>0</v>
      </c>
      <c r="I2" s="61">
        <f>COUNTIFS('(2)調査表'!$F:$F,$B2,'(2)調査表'!$E:$E,集計!I$1)</f>
        <v>0</v>
      </c>
      <c r="J2" s="61">
        <f>COUNTIFS('(2)調査表'!$F:$F,$B2,'(2)調査表'!$E:$E,集計!J$1)</f>
        <v>0</v>
      </c>
      <c r="K2" s="61">
        <f>COUNTIFS('(2)調査表'!$F:$F,$B2,'(2)調査表'!$E:$E,集計!K$1)</f>
        <v>0</v>
      </c>
      <c r="L2" s="61">
        <f>COUNTIFS('(2)調査表'!$F:$F,$B2,'(2)調査表'!$E:$E,集計!L$1)</f>
        <v>0</v>
      </c>
      <c r="M2" s="61">
        <f>COUNTIFS('(2)調査表'!$F:$F,$B2,'(2)調査表'!$E:$E,集計!M$1)</f>
        <v>0</v>
      </c>
      <c r="N2" s="61">
        <f>COUNTIFS('(2)調査表'!$F:$F,$B2,'(2)調査表'!$E:$E,集計!N$1)</f>
        <v>0</v>
      </c>
      <c r="O2" s="61">
        <f>COUNTIFS('(2)調査表'!$F:$F,$B2,'(2)調査表'!$E:$E,集計!O$1)</f>
        <v>0</v>
      </c>
      <c r="P2" s="61">
        <f>COUNTIFS('(2)調査表'!$F:$F,$B2,'(2)調査表'!$E:$E,集計!P$1)</f>
        <v>0</v>
      </c>
      <c r="Q2" s="61">
        <f>COUNTIFS('(2)調査表'!$F:$F,$B2,'(2)調査表'!$E:$E,集計!Q$1)</f>
        <v>0</v>
      </c>
      <c r="R2" s="61">
        <f>COUNTIFS('(2)調査表'!$F:$F,$B2,'(2)調査表'!$E:$E,集計!R$1)</f>
        <v>0</v>
      </c>
      <c r="S2">
        <f>SUM(C2:R2)</f>
        <v>0</v>
      </c>
    </row>
    <row r="3" spans="1:19">
      <c r="A3" t="s">
        <v>21</v>
      </c>
      <c r="B3" s="40">
        <f>B2+1</f>
        <v>1</v>
      </c>
      <c r="C3" s="61">
        <f>COUNTIFS('(2)調査表'!$F:$F,$B3,'(2)調査表'!$E:$E,集計!C$1)</f>
        <v>0</v>
      </c>
      <c r="D3" s="61">
        <f>COUNTIFS('(2)調査表'!$F:$F,$B3,'(2)調査表'!$E:$E,集計!D$1)</f>
        <v>0</v>
      </c>
      <c r="E3" s="61">
        <f>COUNTIFS('(2)調査表'!$F:$F,$B3,'(2)調査表'!$E:$E,集計!E$1)</f>
        <v>0</v>
      </c>
      <c r="F3" s="61">
        <f>COUNTIFS('(2)調査表'!$F:$F,$B3,'(2)調査表'!$E:$E,集計!F$1)</f>
        <v>0</v>
      </c>
      <c r="G3" s="61">
        <f>COUNTIFS('(2)調査表'!$F:$F,$B3,'(2)調査表'!$E:$E,集計!G$1)</f>
        <v>0</v>
      </c>
      <c r="H3" s="61">
        <f>COUNTIFS('(2)調査表'!$F:$F,$B3,'(2)調査表'!$E:$E,集計!H$1)</f>
        <v>0</v>
      </c>
      <c r="I3" s="61">
        <f>COUNTIFS('(2)調査表'!$F:$F,$B3,'(2)調査表'!$E:$E,集計!I$1)</f>
        <v>0</v>
      </c>
      <c r="J3" s="61">
        <f>COUNTIFS('(2)調査表'!$F:$F,$B3,'(2)調査表'!$E:$E,集計!J$1)</f>
        <v>0</v>
      </c>
      <c r="K3" s="61">
        <f>COUNTIFS('(2)調査表'!$F:$F,$B3,'(2)調査表'!$E:$E,集計!K$1)</f>
        <v>0</v>
      </c>
      <c r="L3" s="61">
        <f>COUNTIFS('(2)調査表'!$F:$F,$B3,'(2)調査表'!$E:$E,集計!L$1)</f>
        <v>0</v>
      </c>
      <c r="M3" s="61">
        <f>COUNTIFS('(2)調査表'!$F:$F,$B3,'(2)調査表'!$E:$E,集計!M$1)</f>
        <v>0</v>
      </c>
      <c r="N3" s="61">
        <f>COUNTIFS('(2)調査表'!$F:$F,$B3,'(2)調査表'!$E:$E,集計!N$1)</f>
        <v>0</v>
      </c>
      <c r="O3" s="61">
        <f>COUNTIFS('(2)調査表'!$F:$F,$B3,'(2)調査表'!$E:$E,集計!O$1)</f>
        <v>0</v>
      </c>
      <c r="P3" s="61">
        <f>COUNTIFS('(2)調査表'!$F:$F,$B3,'(2)調査表'!$E:$E,集計!P$1)</f>
        <v>0</v>
      </c>
      <c r="Q3" s="61">
        <f>COUNTIFS('(2)調査表'!$F:$F,$B3,'(2)調査表'!$E:$E,集計!Q$1)</f>
        <v>0</v>
      </c>
      <c r="R3" s="61">
        <f>COUNTIFS('(2)調査表'!$F:$F,$B3,'(2)調査表'!$E:$E,集計!R$1)</f>
        <v>0</v>
      </c>
      <c r="S3">
        <f t="shared" ref="S3:S62" si="0">SUM(C3:R3)</f>
        <v>0</v>
      </c>
    </row>
    <row r="4" spans="1:19">
      <c r="A4" t="s">
        <v>22</v>
      </c>
      <c r="B4" s="40">
        <f>B2+2</f>
        <v>2</v>
      </c>
      <c r="C4" s="61">
        <f>COUNTIFS('(2)調査表'!$F:$F,$B4,'(2)調査表'!$E:$E,集計!C$1)</f>
        <v>0</v>
      </c>
      <c r="D4" s="61">
        <f>COUNTIFS('(2)調査表'!$F:$F,$B4,'(2)調査表'!$E:$E,集計!D$1)</f>
        <v>0</v>
      </c>
      <c r="E4" s="61">
        <f>COUNTIFS('(2)調査表'!$F:$F,$B4,'(2)調査表'!$E:$E,集計!E$1)</f>
        <v>0</v>
      </c>
      <c r="F4" s="61">
        <f>COUNTIFS('(2)調査表'!$F:$F,$B4,'(2)調査表'!$E:$E,集計!F$1)</f>
        <v>0</v>
      </c>
      <c r="G4" s="61">
        <f>COUNTIFS('(2)調査表'!$F:$F,$B4,'(2)調査表'!$E:$E,集計!G$1)</f>
        <v>0</v>
      </c>
      <c r="H4" s="61">
        <f>COUNTIFS('(2)調査表'!$F:$F,$B4,'(2)調査表'!$E:$E,集計!H$1)</f>
        <v>0</v>
      </c>
      <c r="I4" s="61">
        <f>COUNTIFS('(2)調査表'!$F:$F,$B4,'(2)調査表'!$E:$E,集計!I$1)</f>
        <v>0</v>
      </c>
      <c r="J4" s="61">
        <f>COUNTIFS('(2)調査表'!$F:$F,$B4,'(2)調査表'!$E:$E,集計!J$1)</f>
        <v>0</v>
      </c>
      <c r="K4" s="61">
        <f>COUNTIFS('(2)調査表'!$F:$F,$B4,'(2)調査表'!$E:$E,集計!K$1)</f>
        <v>0</v>
      </c>
      <c r="L4" s="61">
        <f>COUNTIFS('(2)調査表'!$F:$F,$B4,'(2)調査表'!$E:$E,集計!L$1)</f>
        <v>0</v>
      </c>
      <c r="M4" s="61">
        <f>COUNTIFS('(2)調査表'!$F:$F,$B4,'(2)調査表'!$E:$E,集計!M$1)</f>
        <v>0</v>
      </c>
      <c r="N4" s="61">
        <f>COUNTIFS('(2)調査表'!$F:$F,$B4,'(2)調査表'!$E:$E,集計!N$1)</f>
        <v>0</v>
      </c>
      <c r="O4" s="61">
        <f>COUNTIFS('(2)調査表'!$F:$F,$B4,'(2)調査表'!$E:$E,集計!O$1)</f>
        <v>0</v>
      </c>
      <c r="P4" s="61">
        <f>COUNTIFS('(2)調査表'!$F:$F,$B4,'(2)調査表'!$E:$E,集計!P$1)</f>
        <v>0</v>
      </c>
      <c r="Q4" s="61">
        <f>COUNTIFS('(2)調査表'!$F:$F,$B4,'(2)調査表'!$E:$E,集計!Q$1)</f>
        <v>0</v>
      </c>
      <c r="R4" s="61">
        <f>COUNTIFS('(2)調査表'!$F:$F,$B4,'(2)調査表'!$E:$E,集計!R$1)</f>
        <v>0</v>
      </c>
      <c r="S4">
        <f t="shared" si="0"/>
        <v>0</v>
      </c>
    </row>
    <row r="5" spans="1:19">
      <c r="A5" t="s">
        <v>23</v>
      </c>
      <c r="B5" s="40">
        <f>B2+3</f>
        <v>3</v>
      </c>
      <c r="C5" s="61">
        <f>COUNTIFS('(2)調査表'!$F:$F,$B5,'(2)調査表'!$E:$E,集計!C$1)</f>
        <v>0</v>
      </c>
      <c r="D5" s="61">
        <f>COUNTIFS('(2)調査表'!$F:$F,$B5,'(2)調査表'!$E:$E,集計!D$1)</f>
        <v>0</v>
      </c>
      <c r="E5" s="61">
        <f>COUNTIFS('(2)調査表'!$F:$F,$B5,'(2)調査表'!$E:$E,集計!E$1)</f>
        <v>0</v>
      </c>
      <c r="F5" s="61">
        <f>COUNTIFS('(2)調査表'!$F:$F,$B5,'(2)調査表'!$E:$E,集計!F$1)</f>
        <v>0</v>
      </c>
      <c r="G5" s="61">
        <f>COUNTIFS('(2)調査表'!$F:$F,$B5,'(2)調査表'!$E:$E,集計!G$1)</f>
        <v>0</v>
      </c>
      <c r="H5" s="61">
        <f>COUNTIFS('(2)調査表'!$F:$F,$B5,'(2)調査表'!$E:$E,集計!H$1)</f>
        <v>0</v>
      </c>
      <c r="I5" s="61">
        <f>COUNTIFS('(2)調査表'!$F:$F,$B5,'(2)調査表'!$E:$E,集計!I$1)</f>
        <v>0</v>
      </c>
      <c r="J5" s="61">
        <f>COUNTIFS('(2)調査表'!$F:$F,$B5,'(2)調査表'!$E:$E,集計!J$1)</f>
        <v>0</v>
      </c>
      <c r="K5" s="61">
        <f>COUNTIFS('(2)調査表'!$F:$F,$B5,'(2)調査表'!$E:$E,集計!K$1)</f>
        <v>0</v>
      </c>
      <c r="L5" s="61">
        <f>COUNTIFS('(2)調査表'!$F:$F,$B5,'(2)調査表'!$E:$E,集計!L$1)</f>
        <v>0</v>
      </c>
      <c r="M5" s="61">
        <f>COUNTIFS('(2)調査表'!$F:$F,$B5,'(2)調査表'!$E:$E,集計!M$1)</f>
        <v>0</v>
      </c>
      <c r="N5" s="61">
        <f>COUNTIFS('(2)調査表'!$F:$F,$B5,'(2)調査表'!$E:$E,集計!N$1)</f>
        <v>0</v>
      </c>
      <c r="O5" s="61">
        <f>COUNTIFS('(2)調査表'!$F:$F,$B5,'(2)調査表'!$E:$E,集計!O$1)</f>
        <v>0</v>
      </c>
      <c r="P5" s="61">
        <f>COUNTIFS('(2)調査表'!$F:$F,$B5,'(2)調査表'!$E:$E,集計!P$1)</f>
        <v>0</v>
      </c>
      <c r="Q5" s="61">
        <f>COUNTIFS('(2)調査表'!$F:$F,$B5,'(2)調査表'!$E:$E,集計!Q$1)</f>
        <v>0</v>
      </c>
      <c r="R5" s="61">
        <f>COUNTIFS('(2)調査表'!$F:$F,$B5,'(2)調査表'!$E:$E,集計!R$1)</f>
        <v>0</v>
      </c>
      <c r="S5">
        <f t="shared" si="0"/>
        <v>0</v>
      </c>
    </row>
    <row r="6" spans="1:19">
      <c r="A6" t="s">
        <v>24</v>
      </c>
      <c r="B6" s="40">
        <f>B2+4</f>
        <v>4</v>
      </c>
      <c r="C6" s="61">
        <f>COUNTIFS('(2)調査表'!$F:$F,$B6,'(2)調査表'!$E:$E,集計!C$1)</f>
        <v>0</v>
      </c>
      <c r="D6" s="61">
        <f>COUNTIFS('(2)調査表'!$F:$F,$B6,'(2)調査表'!$E:$E,集計!D$1)</f>
        <v>0</v>
      </c>
      <c r="E6" s="61">
        <f>COUNTIFS('(2)調査表'!$F:$F,$B6,'(2)調査表'!$E:$E,集計!E$1)</f>
        <v>0</v>
      </c>
      <c r="F6" s="61">
        <f>COUNTIFS('(2)調査表'!$F:$F,$B6,'(2)調査表'!$E:$E,集計!F$1)</f>
        <v>0</v>
      </c>
      <c r="G6" s="61">
        <f>COUNTIFS('(2)調査表'!$F:$F,$B6,'(2)調査表'!$E:$E,集計!G$1)</f>
        <v>0</v>
      </c>
      <c r="H6" s="61">
        <f>COUNTIFS('(2)調査表'!$F:$F,$B6,'(2)調査表'!$E:$E,集計!H$1)</f>
        <v>0</v>
      </c>
      <c r="I6" s="61">
        <f>COUNTIFS('(2)調査表'!$F:$F,$B6,'(2)調査表'!$E:$E,集計!I$1)</f>
        <v>0</v>
      </c>
      <c r="J6" s="61">
        <f>COUNTIFS('(2)調査表'!$F:$F,$B6,'(2)調査表'!$E:$E,集計!J$1)</f>
        <v>0</v>
      </c>
      <c r="K6" s="61">
        <f>COUNTIFS('(2)調査表'!$F:$F,$B6,'(2)調査表'!$E:$E,集計!K$1)</f>
        <v>0</v>
      </c>
      <c r="L6" s="61">
        <f>COUNTIFS('(2)調査表'!$F:$F,$B6,'(2)調査表'!$E:$E,集計!L$1)</f>
        <v>0</v>
      </c>
      <c r="M6" s="61">
        <f>COUNTIFS('(2)調査表'!$F:$F,$B6,'(2)調査表'!$E:$E,集計!M$1)</f>
        <v>0</v>
      </c>
      <c r="N6" s="61">
        <f>COUNTIFS('(2)調査表'!$F:$F,$B6,'(2)調査表'!$E:$E,集計!N$1)</f>
        <v>0</v>
      </c>
      <c r="O6" s="61">
        <f>COUNTIFS('(2)調査表'!$F:$F,$B6,'(2)調査表'!$E:$E,集計!O$1)</f>
        <v>0</v>
      </c>
      <c r="P6" s="61">
        <f>COUNTIFS('(2)調査表'!$F:$F,$B6,'(2)調査表'!$E:$E,集計!P$1)</f>
        <v>0</v>
      </c>
      <c r="Q6" s="61">
        <f>COUNTIFS('(2)調査表'!$F:$F,$B6,'(2)調査表'!$E:$E,集計!Q$1)</f>
        <v>0</v>
      </c>
      <c r="R6" s="61">
        <f>COUNTIFS('(2)調査表'!$F:$F,$B6,'(2)調査表'!$E:$E,集計!R$1)</f>
        <v>0</v>
      </c>
      <c r="S6">
        <f t="shared" si="0"/>
        <v>0</v>
      </c>
    </row>
    <row r="7" spans="1:19">
      <c r="A7" t="s">
        <v>25</v>
      </c>
      <c r="B7" s="40">
        <f>B2+5</f>
        <v>5</v>
      </c>
      <c r="C7" s="61">
        <f>COUNTIFS('(2)調査表'!$F:$F,$B7,'(2)調査表'!$E:$E,集計!C$1)</f>
        <v>0</v>
      </c>
      <c r="D7" s="61">
        <f>COUNTIFS('(2)調査表'!$F:$F,$B7,'(2)調査表'!$E:$E,集計!D$1)</f>
        <v>0</v>
      </c>
      <c r="E7" s="61">
        <f>COUNTIFS('(2)調査表'!$F:$F,$B7,'(2)調査表'!$E:$E,集計!E$1)</f>
        <v>0</v>
      </c>
      <c r="F7" s="61">
        <f>COUNTIFS('(2)調査表'!$F:$F,$B7,'(2)調査表'!$E:$E,集計!F$1)</f>
        <v>0</v>
      </c>
      <c r="G7" s="61">
        <f>COUNTIFS('(2)調査表'!$F:$F,$B7,'(2)調査表'!$E:$E,集計!G$1)</f>
        <v>0</v>
      </c>
      <c r="H7" s="61">
        <f>COUNTIFS('(2)調査表'!$F:$F,$B7,'(2)調査表'!$E:$E,集計!H$1)</f>
        <v>0</v>
      </c>
      <c r="I7" s="61">
        <f>COUNTIFS('(2)調査表'!$F:$F,$B7,'(2)調査表'!$E:$E,集計!I$1)</f>
        <v>0</v>
      </c>
      <c r="J7" s="61">
        <f>COUNTIFS('(2)調査表'!$F:$F,$B7,'(2)調査表'!$E:$E,集計!J$1)</f>
        <v>0</v>
      </c>
      <c r="K7" s="61">
        <f>COUNTIFS('(2)調査表'!$F:$F,$B7,'(2)調査表'!$E:$E,集計!K$1)</f>
        <v>0</v>
      </c>
      <c r="L7" s="61">
        <f>COUNTIFS('(2)調査表'!$F:$F,$B7,'(2)調査表'!$E:$E,集計!L$1)</f>
        <v>0</v>
      </c>
      <c r="M7" s="61">
        <f>COUNTIFS('(2)調査表'!$F:$F,$B7,'(2)調査表'!$E:$E,集計!M$1)</f>
        <v>0</v>
      </c>
      <c r="N7" s="61">
        <f>COUNTIFS('(2)調査表'!$F:$F,$B7,'(2)調査表'!$E:$E,集計!N$1)</f>
        <v>0</v>
      </c>
      <c r="O7" s="61">
        <f>COUNTIFS('(2)調査表'!$F:$F,$B7,'(2)調査表'!$E:$E,集計!O$1)</f>
        <v>0</v>
      </c>
      <c r="P7" s="61">
        <f>COUNTIFS('(2)調査表'!$F:$F,$B7,'(2)調査表'!$E:$E,集計!P$1)</f>
        <v>0</v>
      </c>
      <c r="Q7" s="61">
        <f>COUNTIFS('(2)調査表'!$F:$F,$B7,'(2)調査表'!$E:$E,集計!Q$1)</f>
        <v>0</v>
      </c>
      <c r="R7" s="61">
        <f>COUNTIFS('(2)調査表'!$F:$F,$B7,'(2)調査表'!$E:$E,集計!R$1)</f>
        <v>0</v>
      </c>
      <c r="S7">
        <f t="shared" si="0"/>
        <v>0</v>
      </c>
    </row>
    <row r="8" spans="1:19">
      <c r="A8" t="s">
        <v>26</v>
      </c>
      <c r="B8" s="40">
        <f>B2+6</f>
        <v>6</v>
      </c>
      <c r="C8" s="61">
        <f>COUNTIFS('(2)調査表'!$F:$F,$B8,'(2)調査表'!$E:$E,集計!C$1)</f>
        <v>0</v>
      </c>
      <c r="D8" s="61">
        <f>COUNTIFS('(2)調査表'!$F:$F,$B8,'(2)調査表'!$E:$E,集計!D$1)</f>
        <v>0</v>
      </c>
      <c r="E8" s="61">
        <f>COUNTIFS('(2)調査表'!$F:$F,$B8,'(2)調査表'!$E:$E,集計!E$1)</f>
        <v>0</v>
      </c>
      <c r="F8" s="61">
        <f>COUNTIFS('(2)調査表'!$F:$F,$B8,'(2)調査表'!$E:$E,集計!F$1)</f>
        <v>0</v>
      </c>
      <c r="G8" s="61">
        <f>COUNTIFS('(2)調査表'!$F:$F,$B8,'(2)調査表'!$E:$E,集計!G$1)</f>
        <v>0</v>
      </c>
      <c r="H8" s="61">
        <f>COUNTIFS('(2)調査表'!$F:$F,$B8,'(2)調査表'!$E:$E,集計!H$1)</f>
        <v>0</v>
      </c>
      <c r="I8" s="61">
        <f>COUNTIFS('(2)調査表'!$F:$F,$B8,'(2)調査表'!$E:$E,集計!I$1)</f>
        <v>0</v>
      </c>
      <c r="J8" s="61">
        <f>COUNTIFS('(2)調査表'!$F:$F,$B8,'(2)調査表'!$E:$E,集計!J$1)</f>
        <v>0</v>
      </c>
      <c r="K8" s="61">
        <f>COUNTIFS('(2)調査表'!$F:$F,$B8,'(2)調査表'!$E:$E,集計!K$1)</f>
        <v>0</v>
      </c>
      <c r="L8" s="61">
        <f>COUNTIFS('(2)調査表'!$F:$F,$B8,'(2)調査表'!$E:$E,集計!L$1)</f>
        <v>0</v>
      </c>
      <c r="M8" s="61">
        <f>COUNTIFS('(2)調査表'!$F:$F,$B8,'(2)調査表'!$E:$E,集計!M$1)</f>
        <v>0</v>
      </c>
      <c r="N8" s="61">
        <f>COUNTIFS('(2)調査表'!$F:$F,$B8,'(2)調査表'!$E:$E,集計!N$1)</f>
        <v>0</v>
      </c>
      <c r="O8" s="61">
        <f>COUNTIFS('(2)調査表'!$F:$F,$B8,'(2)調査表'!$E:$E,集計!O$1)</f>
        <v>0</v>
      </c>
      <c r="P8" s="61">
        <f>COUNTIFS('(2)調査表'!$F:$F,$B8,'(2)調査表'!$E:$E,集計!P$1)</f>
        <v>0</v>
      </c>
      <c r="Q8" s="61">
        <f>COUNTIFS('(2)調査表'!$F:$F,$B8,'(2)調査表'!$E:$E,集計!Q$1)</f>
        <v>0</v>
      </c>
      <c r="R8" s="61">
        <f>COUNTIFS('(2)調査表'!$F:$F,$B8,'(2)調査表'!$E:$E,集計!R$1)</f>
        <v>0</v>
      </c>
      <c r="S8">
        <f t="shared" si="0"/>
        <v>0</v>
      </c>
    </row>
    <row r="9" spans="1:19">
      <c r="A9" t="s">
        <v>27</v>
      </c>
      <c r="B9" s="40">
        <f>B2+7</f>
        <v>7</v>
      </c>
      <c r="C9" s="61">
        <f>COUNTIFS('(2)調査表'!$F:$F,$B9,'(2)調査表'!$E:$E,集計!C$1)</f>
        <v>0</v>
      </c>
      <c r="D9" s="61">
        <f>COUNTIFS('(2)調査表'!$F:$F,$B9,'(2)調査表'!$E:$E,集計!D$1)</f>
        <v>0</v>
      </c>
      <c r="E9" s="61">
        <f>COUNTIFS('(2)調査表'!$F:$F,$B9,'(2)調査表'!$E:$E,集計!E$1)</f>
        <v>0</v>
      </c>
      <c r="F9" s="61">
        <f>COUNTIFS('(2)調査表'!$F:$F,$B9,'(2)調査表'!$E:$E,集計!F$1)</f>
        <v>0</v>
      </c>
      <c r="G9" s="61">
        <f>COUNTIFS('(2)調査表'!$F:$F,$B9,'(2)調査表'!$E:$E,集計!G$1)</f>
        <v>0</v>
      </c>
      <c r="H9" s="61">
        <f>COUNTIFS('(2)調査表'!$F:$F,$B9,'(2)調査表'!$E:$E,集計!H$1)</f>
        <v>0</v>
      </c>
      <c r="I9" s="61">
        <f>COUNTIFS('(2)調査表'!$F:$F,$B9,'(2)調査表'!$E:$E,集計!I$1)</f>
        <v>0</v>
      </c>
      <c r="J9" s="61">
        <f>COUNTIFS('(2)調査表'!$F:$F,$B9,'(2)調査表'!$E:$E,集計!J$1)</f>
        <v>0</v>
      </c>
      <c r="K9" s="61">
        <f>COUNTIFS('(2)調査表'!$F:$F,$B9,'(2)調査表'!$E:$E,集計!K$1)</f>
        <v>0</v>
      </c>
      <c r="L9" s="61">
        <f>COUNTIFS('(2)調査表'!$F:$F,$B9,'(2)調査表'!$E:$E,集計!L$1)</f>
        <v>0</v>
      </c>
      <c r="M9" s="61">
        <f>COUNTIFS('(2)調査表'!$F:$F,$B9,'(2)調査表'!$E:$E,集計!M$1)</f>
        <v>0</v>
      </c>
      <c r="N9" s="61">
        <f>COUNTIFS('(2)調査表'!$F:$F,$B9,'(2)調査表'!$E:$E,集計!N$1)</f>
        <v>0</v>
      </c>
      <c r="O9" s="61">
        <f>COUNTIFS('(2)調査表'!$F:$F,$B9,'(2)調査表'!$E:$E,集計!O$1)</f>
        <v>0</v>
      </c>
      <c r="P9" s="61">
        <f>COUNTIFS('(2)調査表'!$F:$F,$B9,'(2)調査表'!$E:$E,集計!P$1)</f>
        <v>0</v>
      </c>
      <c r="Q9" s="61">
        <f>COUNTIFS('(2)調査表'!$F:$F,$B9,'(2)調査表'!$E:$E,集計!Q$1)</f>
        <v>0</v>
      </c>
      <c r="R9" s="61">
        <f>COUNTIFS('(2)調査表'!$F:$F,$B9,'(2)調査表'!$E:$E,集計!R$1)</f>
        <v>0</v>
      </c>
      <c r="S9">
        <f t="shared" si="0"/>
        <v>0</v>
      </c>
    </row>
    <row r="10" spans="1:19">
      <c r="A10" t="s">
        <v>28</v>
      </c>
      <c r="B10" s="40">
        <f>B2+8</f>
        <v>8</v>
      </c>
      <c r="C10" s="61">
        <f>COUNTIFS('(2)調査表'!$F:$F,$B10,'(2)調査表'!$E:$E,集計!C$1)</f>
        <v>0</v>
      </c>
      <c r="D10" s="61">
        <f>COUNTIFS('(2)調査表'!$F:$F,$B10,'(2)調査表'!$E:$E,集計!D$1)</f>
        <v>0</v>
      </c>
      <c r="E10" s="61">
        <f>COUNTIFS('(2)調査表'!$F:$F,$B10,'(2)調査表'!$E:$E,集計!E$1)</f>
        <v>0</v>
      </c>
      <c r="F10" s="61">
        <f>COUNTIFS('(2)調査表'!$F:$F,$B10,'(2)調査表'!$E:$E,集計!F$1)</f>
        <v>0</v>
      </c>
      <c r="G10" s="61">
        <f>COUNTIFS('(2)調査表'!$F:$F,$B10,'(2)調査表'!$E:$E,集計!G$1)</f>
        <v>0</v>
      </c>
      <c r="H10" s="61">
        <f>COUNTIFS('(2)調査表'!$F:$F,$B10,'(2)調査表'!$E:$E,集計!H$1)</f>
        <v>0</v>
      </c>
      <c r="I10" s="61">
        <f>COUNTIFS('(2)調査表'!$F:$F,$B10,'(2)調査表'!$E:$E,集計!I$1)</f>
        <v>0</v>
      </c>
      <c r="J10" s="61">
        <f>COUNTIFS('(2)調査表'!$F:$F,$B10,'(2)調査表'!$E:$E,集計!J$1)</f>
        <v>0</v>
      </c>
      <c r="K10" s="61">
        <f>COUNTIFS('(2)調査表'!$F:$F,$B10,'(2)調査表'!$E:$E,集計!K$1)</f>
        <v>0</v>
      </c>
      <c r="L10" s="61">
        <f>COUNTIFS('(2)調査表'!$F:$F,$B10,'(2)調査表'!$E:$E,集計!L$1)</f>
        <v>0</v>
      </c>
      <c r="M10" s="61">
        <f>COUNTIFS('(2)調査表'!$F:$F,$B10,'(2)調査表'!$E:$E,集計!M$1)</f>
        <v>0</v>
      </c>
      <c r="N10" s="61">
        <f>COUNTIFS('(2)調査表'!$F:$F,$B10,'(2)調査表'!$E:$E,集計!N$1)</f>
        <v>0</v>
      </c>
      <c r="O10" s="61">
        <f>COUNTIFS('(2)調査表'!$F:$F,$B10,'(2)調査表'!$E:$E,集計!O$1)</f>
        <v>0</v>
      </c>
      <c r="P10" s="61">
        <f>COUNTIFS('(2)調査表'!$F:$F,$B10,'(2)調査表'!$E:$E,集計!P$1)</f>
        <v>0</v>
      </c>
      <c r="Q10" s="61">
        <f>COUNTIFS('(2)調査表'!$F:$F,$B10,'(2)調査表'!$E:$E,集計!Q$1)</f>
        <v>0</v>
      </c>
      <c r="R10" s="61">
        <f>COUNTIFS('(2)調査表'!$F:$F,$B10,'(2)調査表'!$E:$E,集計!R$1)</f>
        <v>0</v>
      </c>
      <c r="S10">
        <f t="shared" si="0"/>
        <v>0</v>
      </c>
    </row>
    <row r="11" spans="1:19">
      <c r="A11" t="s">
        <v>29</v>
      </c>
      <c r="B11" s="40">
        <f>B2+9</f>
        <v>9</v>
      </c>
      <c r="C11" s="61">
        <f>COUNTIFS('(2)調査表'!$F:$F,$B11,'(2)調査表'!$E:$E,集計!C$1)</f>
        <v>0</v>
      </c>
      <c r="D11" s="61">
        <f>COUNTIFS('(2)調査表'!$F:$F,$B11,'(2)調査表'!$E:$E,集計!D$1)</f>
        <v>0</v>
      </c>
      <c r="E11" s="61">
        <f>COUNTIFS('(2)調査表'!$F:$F,$B11,'(2)調査表'!$E:$E,集計!E$1)</f>
        <v>0</v>
      </c>
      <c r="F11" s="61">
        <f>COUNTIFS('(2)調査表'!$F:$F,$B11,'(2)調査表'!$E:$E,集計!F$1)</f>
        <v>0</v>
      </c>
      <c r="G11" s="61">
        <f>COUNTIFS('(2)調査表'!$F:$F,$B11,'(2)調査表'!$E:$E,集計!G$1)</f>
        <v>0</v>
      </c>
      <c r="H11" s="61">
        <f>COUNTIFS('(2)調査表'!$F:$F,$B11,'(2)調査表'!$E:$E,集計!H$1)</f>
        <v>0</v>
      </c>
      <c r="I11" s="61">
        <f>COUNTIFS('(2)調査表'!$F:$F,$B11,'(2)調査表'!$E:$E,集計!I$1)</f>
        <v>0</v>
      </c>
      <c r="J11" s="61">
        <f>COUNTIFS('(2)調査表'!$F:$F,$B11,'(2)調査表'!$E:$E,集計!J$1)</f>
        <v>0</v>
      </c>
      <c r="K11" s="61">
        <f>COUNTIFS('(2)調査表'!$F:$F,$B11,'(2)調査表'!$E:$E,集計!K$1)</f>
        <v>0</v>
      </c>
      <c r="L11" s="61">
        <f>COUNTIFS('(2)調査表'!$F:$F,$B11,'(2)調査表'!$E:$E,集計!L$1)</f>
        <v>0</v>
      </c>
      <c r="M11" s="61">
        <f>COUNTIFS('(2)調査表'!$F:$F,$B11,'(2)調査表'!$E:$E,集計!M$1)</f>
        <v>0</v>
      </c>
      <c r="N11" s="61">
        <f>COUNTIFS('(2)調査表'!$F:$F,$B11,'(2)調査表'!$E:$E,集計!N$1)</f>
        <v>0</v>
      </c>
      <c r="O11" s="61">
        <f>COUNTIFS('(2)調査表'!$F:$F,$B11,'(2)調査表'!$E:$E,集計!O$1)</f>
        <v>0</v>
      </c>
      <c r="P11" s="61">
        <f>COUNTIFS('(2)調査表'!$F:$F,$B11,'(2)調査表'!$E:$E,集計!P$1)</f>
        <v>0</v>
      </c>
      <c r="Q11" s="61">
        <f>COUNTIFS('(2)調査表'!$F:$F,$B11,'(2)調査表'!$E:$E,集計!Q$1)</f>
        <v>0</v>
      </c>
      <c r="R11" s="61">
        <f>COUNTIFS('(2)調査表'!$F:$F,$B11,'(2)調査表'!$E:$E,集計!R$1)</f>
        <v>0</v>
      </c>
      <c r="S11">
        <f t="shared" si="0"/>
        <v>0</v>
      </c>
    </row>
    <row r="12" spans="1:19">
      <c r="A12" t="s">
        <v>30</v>
      </c>
      <c r="B12" s="40">
        <f>B2+10</f>
        <v>10</v>
      </c>
      <c r="C12" s="61">
        <f>COUNTIFS('(2)調査表'!$F:$F,$B12,'(2)調査表'!$E:$E,集計!C$1)</f>
        <v>0</v>
      </c>
      <c r="D12" s="61">
        <f>COUNTIFS('(2)調査表'!$F:$F,$B12,'(2)調査表'!$E:$E,集計!D$1)</f>
        <v>0</v>
      </c>
      <c r="E12" s="61">
        <f>COUNTIFS('(2)調査表'!$F:$F,$B12,'(2)調査表'!$E:$E,集計!E$1)</f>
        <v>0</v>
      </c>
      <c r="F12" s="61">
        <f>COUNTIFS('(2)調査表'!$F:$F,$B12,'(2)調査表'!$E:$E,集計!F$1)</f>
        <v>0</v>
      </c>
      <c r="G12" s="61">
        <f>COUNTIFS('(2)調査表'!$F:$F,$B12,'(2)調査表'!$E:$E,集計!G$1)</f>
        <v>0</v>
      </c>
      <c r="H12" s="61">
        <f>COUNTIFS('(2)調査表'!$F:$F,$B12,'(2)調査表'!$E:$E,集計!H$1)</f>
        <v>0</v>
      </c>
      <c r="I12" s="61">
        <f>COUNTIFS('(2)調査表'!$F:$F,$B12,'(2)調査表'!$E:$E,集計!I$1)</f>
        <v>0</v>
      </c>
      <c r="J12" s="61">
        <f>COUNTIFS('(2)調査表'!$F:$F,$B12,'(2)調査表'!$E:$E,集計!J$1)</f>
        <v>0</v>
      </c>
      <c r="K12" s="61">
        <f>COUNTIFS('(2)調査表'!$F:$F,$B12,'(2)調査表'!$E:$E,集計!K$1)</f>
        <v>0</v>
      </c>
      <c r="L12" s="61">
        <f>COUNTIFS('(2)調査表'!$F:$F,$B12,'(2)調査表'!$E:$E,集計!L$1)</f>
        <v>0</v>
      </c>
      <c r="M12" s="61">
        <f>COUNTIFS('(2)調査表'!$F:$F,$B12,'(2)調査表'!$E:$E,集計!M$1)</f>
        <v>0</v>
      </c>
      <c r="N12" s="61">
        <f>COUNTIFS('(2)調査表'!$F:$F,$B12,'(2)調査表'!$E:$E,集計!N$1)</f>
        <v>0</v>
      </c>
      <c r="O12" s="61">
        <f>COUNTIFS('(2)調査表'!$F:$F,$B12,'(2)調査表'!$E:$E,集計!O$1)</f>
        <v>0</v>
      </c>
      <c r="P12" s="61">
        <f>COUNTIFS('(2)調査表'!$F:$F,$B12,'(2)調査表'!$E:$E,集計!P$1)</f>
        <v>0</v>
      </c>
      <c r="Q12" s="61">
        <f>COUNTIFS('(2)調査表'!$F:$F,$B12,'(2)調査表'!$E:$E,集計!Q$1)</f>
        <v>0</v>
      </c>
      <c r="R12" s="61">
        <f>COUNTIFS('(2)調査表'!$F:$F,$B12,'(2)調査表'!$E:$E,集計!R$1)</f>
        <v>0</v>
      </c>
      <c r="S12">
        <f t="shared" si="0"/>
        <v>0</v>
      </c>
    </row>
    <row r="13" spans="1:19">
      <c r="A13" t="s">
        <v>31</v>
      </c>
      <c r="B13" s="40">
        <f>B2+11</f>
        <v>11</v>
      </c>
      <c r="C13" s="61">
        <f>COUNTIFS('(2)調査表'!$F:$F,$B13,'(2)調査表'!$E:$E,集計!C$1)</f>
        <v>0</v>
      </c>
      <c r="D13" s="61">
        <f>COUNTIFS('(2)調査表'!$F:$F,$B13,'(2)調査表'!$E:$E,集計!D$1)</f>
        <v>0</v>
      </c>
      <c r="E13" s="61">
        <f>COUNTIFS('(2)調査表'!$F:$F,$B13,'(2)調査表'!$E:$E,集計!E$1)</f>
        <v>0</v>
      </c>
      <c r="F13" s="61">
        <f>COUNTIFS('(2)調査表'!$F:$F,$B13,'(2)調査表'!$E:$E,集計!F$1)</f>
        <v>0</v>
      </c>
      <c r="G13" s="61">
        <f>COUNTIFS('(2)調査表'!$F:$F,$B13,'(2)調査表'!$E:$E,集計!G$1)</f>
        <v>0</v>
      </c>
      <c r="H13" s="61">
        <f>COUNTIFS('(2)調査表'!$F:$F,$B13,'(2)調査表'!$E:$E,集計!H$1)</f>
        <v>0</v>
      </c>
      <c r="I13" s="61">
        <f>COUNTIFS('(2)調査表'!$F:$F,$B13,'(2)調査表'!$E:$E,集計!I$1)</f>
        <v>0</v>
      </c>
      <c r="J13" s="61">
        <f>COUNTIFS('(2)調査表'!$F:$F,$B13,'(2)調査表'!$E:$E,集計!J$1)</f>
        <v>0</v>
      </c>
      <c r="K13" s="61">
        <f>COUNTIFS('(2)調査表'!$F:$F,$B13,'(2)調査表'!$E:$E,集計!K$1)</f>
        <v>0</v>
      </c>
      <c r="L13" s="61">
        <f>COUNTIFS('(2)調査表'!$F:$F,$B13,'(2)調査表'!$E:$E,集計!L$1)</f>
        <v>0</v>
      </c>
      <c r="M13" s="61">
        <f>COUNTIFS('(2)調査表'!$F:$F,$B13,'(2)調査表'!$E:$E,集計!M$1)</f>
        <v>0</v>
      </c>
      <c r="N13" s="61">
        <f>COUNTIFS('(2)調査表'!$F:$F,$B13,'(2)調査表'!$E:$E,集計!N$1)</f>
        <v>0</v>
      </c>
      <c r="O13" s="61">
        <f>COUNTIFS('(2)調査表'!$F:$F,$B13,'(2)調査表'!$E:$E,集計!O$1)</f>
        <v>0</v>
      </c>
      <c r="P13" s="61">
        <f>COUNTIFS('(2)調査表'!$F:$F,$B13,'(2)調査表'!$E:$E,集計!P$1)</f>
        <v>0</v>
      </c>
      <c r="Q13" s="61">
        <f>COUNTIFS('(2)調査表'!$F:$F,$B13,'(2)調査表'!$E:$E,集計!Q$1)</f>
        <v>0</v>
      </c>
      <c r="R13" s="61">
        <f>COUNTIFS('(2)調査表'!$F:$F,$B13,'(2)調査表'!$E:$E,集計!R$1)</f>
        <v>0</v>
      </c>
      <c r="S13">
        <f t="shared" si="0"/>
        <v>0</v>
      </c>
    </row>
    <row r="14" spans="1:19">
      <c r="A14" t="s">
        <v>32</v>
      </c>
      <c r="B14" s="40">
        <f>B2+12</f>
        <v>12</v>
      </c>
      <c r="C14" s="61">
        <f>COUNTIFS('(2)調査表'!$F:$F,$B14,'(2)調査表'!$E:$E,集計!C$1)</f>
        <v>0</v>
      </c>
      <c r="D14" s="61">
        <f>COUNTIFS('(2)調査表'!$F:$F,$B14,'(2)調査表'!$E:$E,集計!D$1)</f>
        <v>0</v>
      </c>
      <c r="E14" s="61">
        <f>COUNTIFS('(2)調査表'!$F:$F,$B14,'(2)調査表'!$E:$E,集計!E$1)</f>
        <v>0</v>
      </c>
      <c r="F14" s="61">
        <f>COUNTIFS('(2)調査表'!$F:$F,$B14,'(2)調査表'!$E:$E,集計!F$1)</f>
        <v>0</v>
      </c>
      <c r="G14" s="61">
        <f>COUNTIFS('(2)調査表'!$F:$F,$B14,'(2)調査表'!$E:$E,集計!G$1)</f>
        <v>0</v>
      </c>
      <c r="H14" s="61">
        <f>COUNTIFS('(2)調査表'!$F:$F,$B14,'(2)調査表'!$E:$E,集計!H$1)</f>
        <v>0</v>
      </c>
      <c r="I14" s="61">
        <f>COUNTIFS('(2)調査表'!$F:$F,$B14,'(2)調査表'!$E:$E,集計!I$1)</f>
        <v>0</v>
      </c>
      <c r="J14" s="61">
        <f>COUNTIFS('(2)調査表'!$F:$F,$B14,'(2)調査表'!$E:$E,集計!J$1)</f>
        <v>0</v>
      </c>
      <c r="K14" s="61">
        <f>COUNTIFS('(2)調査表'!$F:$F,$B14,'(2)調査表'!$E:$E,集計!K$1)</f>
        <v>0</v>
      </c>
      <c r="L14" s="61">
        <f>COUNTIFS('(2)調査表'!$F:$F,$B14,'(2)調査表'!$E:$E,集計!L$1)</f>
        <v>0</v>
      </c>
      <c r="M14" s="61">
        <f>COUNTIFS('(2)調査表'!$F:$F,$B14,'(2)調査表'!$E:$E,集計!M$1)</f>
        <v>0</v>
      </c>
      <c r="N14" s="61">
        <f>COUNTIFS('(2)調査表'!$F:$F,$B14,'(2)調査表'!$E:$E,集計!N$1)</f>
        <v>0</v>
      </c>
      <c r="O14" s="61">
        <f>COUNTIFS('(2)調査表'!$F:$F,$B14,'(2)調査表'!$E:$E,集計!O$1)</f>
        <v>0</v>
      </c>
      <c r="P14" s="61">
        <f>COUNTIFS('(2)調査表'!$F:$F,$B14,'(2)調査表'!$E:$E,集計!P$1)</f>
        <v>0</v>
      </c>
      <c r="Q14" s="61">
        <f>COUNTIFS('(2)調査表'!$F:$F,$B14,'(2)調査表'!$E:$E,集計!Q$1)</f>
        <v>0</v>
      </c>
      <c r="R14" s="61">
        <f>COUNTIFS('(2)調査表'!$F:$F,$B14,'(2)調査表'!$E:$E,集計!R$1)</f>
        <v>0</v>
      </c>
      <c r="S14">
        <f t="shared" si="0"/>
        <v>0</v>
      </c>
    </row>
    <row r="15" spans="1:19">
      <c r="A15" t="s">
        <v>33</v>
      </c>
      <c r="B15" s="40">
        <f>B2+13</f>
        <v>13</v>
      </c>
      <c r="C15" s="61">
        <f>COUNTIFS('(2)調査表'!$F:$F,$B15,'(2)調査表'!$E:$E,集計!C$1)</f>
        <v>0</v>
      </c>
      <c r="D15" s="61">
        <f>COUNTIFS('(2)調査表'!$F:$F,$B15,'(2)調査表'!$E:$E,集計!D$1)</f>
        <v>0</v>
      </c>
      <c r="E15" s="61">
        <f>COUNTIFS('(2)調査表'!$F:$F,$B15,'(2)調査表'!$E:$E,集計!E$1)</f>
        <v>0</v>
      </c>
      <c r="F15" s="61">
        <f>COUNTIFS('(2)調査表'!$F:$F,$B15,'(2)調査表'!$E:$E,集計!F$1)</f>
        <v>0</v>
      </c>
      <c r="G15" s="61">
        <f>COUNTIFS('(2)調査表'!$F:$F,$B15,'(2)調査表'!$E:$E,集計!G$1)</f>
        <v>0</v>
      </c>
      <c r="H15" s="61">
        <f>COUNTIFS('(2)調査表'!$F:$F,$B15,'(2)調査表'!$E:$E,集計!H$1)</f>
        <v>0</v>
      </c>
      <c r="I15" s="61">
        <f>COUNTIFS('(2)調査表'!$F:$F,$B15,'(2)調査表'!$E:$E,集計!I$1)</f>
        <v>0</v>
      </c>
      <c r="J15" s="61">
        <f>COUNTIFS('(2)調査表'!$F:$F,$B15,'(2)調査表'!$E:$E,集計!J$1)</f>
        <v>0</v>
      </c>
      <c r="K15" s="61">
        <f>COUNTIFS('(2)調査表'!$F:$F,$B15,'(2)調査表'!$E:$E,集計!K$1)</f>
        <v>0</v>
      </c>
      <c r="L15" s="61">
        <f>COUNTIFS('(2)調査表'!$F:$F,$B15,'(2)調査表'!$E:$E,集計!L$1)</f>
        <v>0</v>
      </c>
      <c r="M15" s="61">
        <f>COUNTIFS('(2)調査表'!$F:$F,$B15,'(2)調査表'!$E:$E,集計!M$1)</f>
        <v>0</v>
      </c>
      <c r="N15" s="61">
        <f>COUNTIFS('(2)調査表'!$F:$F,$B15,'(2)調査表'!$E:$E,集計!N$1)</f>
        <v>0</v>
      </c>
      <c r="O15" s="61">
        <f>COUNTIFS('(2)調査表'!$F:$F,$B15,'(2)調査表'!$E:$E,集計!O$1)</f>
        <v>0</v>
      </c>
      <c r="P15" s="61">
        <f>COUNTIFS('(2)調査表'!$F:$F,$B15,'(2)調査表'!$E:$E,集計!P$1)</f>
        <v>0</v>
      </c>
      <c r="Q15" s="61">
        <f>COUNTIFS('(2)調査表'!$F:$F,$B15,'(2)調査表'!$E:$E,集計!Q$1)</f>
        <v>0</v>
      </c>
      <c r="R15" s="61">
        <f>COUNTIFS('(2)調査表'!$F:$F,$B15,'(2)調査表'!$E:$E,集計!R$1)</f>
        <v>0</v>
      </c>
      <c r="S15">
        <f t="shared" si="0"/>
        <v>0</v>
      </c>
    </row>
    <row r="16" spans="1:19">
      <c r="A16" t="s">
        <v>34</v>
      </c>
      <c r="B16" s="40">
        <f>B2+14</f>
        <v>14</v>
      </c>
      <c r="C16" s="61">
        <f>COUNTIFS('(2)調査表'!$F:$F,$B16,'(2)調査表'!$E:$E,集計!C$1)</f>
        <v>0</v>
      </c>
      <c r="D16" s="61">
        <f>COUNTIFS('(2)調査表'!$F:$F,$B16,'(2)調査表'!$E:$E,集計!D$1)</f>
        <v>0</v>
      </c>
      <c r="E16" s="61">
        <f>COUNTIFS('(2)調査表'!$F:$F,$B16,'(2)調査表'!$E:$E,集計!E$1)</f>
        <v>0</v>
      </c>
      <c r="F16" s="61">
        <f>COUNTIFS('(2)調査表'!$F:$F,$B16,'(2)調査表'!$E:$E,集計!F$1)</f>
        <v>0</v>
      </c>
      <c r="G16" s="61">
        <f>COUNTIFS('(2)調査表'!$F:$F,$B16,'(2)調査表'!$E:$E,集計!G$1)</f>
        <v>0</v>
      </c>
      <c r="H16" s="61">
        <f>COUNTIFS('(2)調査表'!$F:$F,$B16,'(2)調査表'!$E:$E,集計!H$1)</f>
        <v>0</v>
      </c>
      <c r="I16" s="61">
        <f>COUNTIFS('(2)調査表'!$F:$F,$B16,'(2)調査表'!$E:$E,集計!I$1)</f>
        <v>0</v>
      </c>
      <c r="J16" s="61">
        <f>COUNTIFS('(2)調査表'!$F:$F,$B16,'(2)調査表'!$E:$E,集計!J$1)</f>
        <v>0</v>
      </c>
      <c r="K16" s="61">
        <f>COUNTIFS('(2)調査表'!$F:$F,$B16,'(2)調査表'!$E:$E,集計!K$1)</f>
        <v>0</v>
      </c>
      <c r="L16" s="61">
        <f>COUNTIFS('(2)調査表'!$F:$F,$B16,'(2)調査表'!$E:$E,集計!L$1)</f>
        <v>0</v>
      </c>
      <c r="M16" s="61">
        <f>COUNTIFS('(2)調査表'!$F:$F,$B16,'(2)調査表'!$E:$E,集計!M$1)</f>
        <v>0</v>
      </c>
      <c r="N16" s="61">
        <f>COUNTIFS('(2)調査表'!$F:$F,$B16,'(2)調査表'!$E:$E,集計!N$1)</f>
        <v>0</v>
      </c>
      <c r="O16" s="61">
        <f>COUNTIFS('(2)調査表'!$F:$F,$B16,'(2)調査表'!$E:$E,集計!O$1)</f>
        <v>0</v>
      </c>
      <c r="P16" s="61">
        <f>COUNTIFS('(2)調査表'!$F:$F,$B16,'(2)調査表'!$E:$E,集計!P$1)</f>
        <v>0</v>
      </c>
      <c r="Q16" s="61">
        <f>COUNTIFS('(2)調査表'!$F:$F,$B16,'(2)調査表'!$E:$E,集計!Q$1)</f>
        <v>0</v>
      </c>
      <c r="R16" s="61">
        <f>COUNTIFS('(2)調査表'!$F:$F,$B16,'(2)調査表'!$E:$E,集計!R$1)</f>
        <v>0</v>
      </c>
      <c r="S16">
        <f t="shared" si="0"/>
        <v>0</v>
      </c>
    </row>
    <row r="17" spans="1:19">
      <c r="A17" t="s">
        <v>35</v>
      </c>
      <c r="B17" s="40">
        <f>B2+15</f>
        <v>15</v>
      </c>
      <c r="C17" s="61">
        <f>COUNTIFS('(2)調査表'!$F:$F,$B17,'(2)調査表'!$E:$E,集計!C$1)</f>
        <v>0</v>
      </c>
      <c r="D17" s="61">
        <f>COUNTIFS('(2)調査表'!$F:$F,$B17,'(2)調査表'!$E:$E,集計!D$1)</f>
        <v>0</v>
      </c>
      <c r="E17" s="61">
        <f>COUNTIFS('(2)調査表'!$F:$F,$B17,'(2)調査表'!$E:$E,集計!E$1)</f>
        <v>0</v>
      </c>
      <c r="F17" s="61">
        <f>COUNTIFS('(2)調査表'!$F:$F,$B17,'(2)調査表'!$E:$E,集計!F$1)</f>
        <v>0</v>
      </c>
      <c r="G17" s="61">
        <f>COUNTIFS('(2)調査表'!$F:$F,$B17,'(2)調査表'!$E:$E,集計!G$1)</f>
        <v>0</v>
      </c>
      <c r="H17" s="61">
        <f>COUNTIFS('(2)調査表'!$F:$F,$B17,'(2)調査表'!$E:$E,集計!H$1)</f>
        <v>0</v>
      </c>
      <c r="I17" s="61">
        <f>COUNTIFS('(2)調査表'!$F:$F,$B17,'(2)調査表'!$E:$E,集計!I$1)</f>
        <v>0</v>
      </c>
      <c r="J17" s="61">
        <f>COUNTIFS('(2)調査表'!$F:$F,$B17,'(2)調査表'!$E:$E,集計!J$1)</f>
        <v>0</v>
      </c>
      <c r="K17" s="61">
        <f>COUNTIFS('(2)調査表'!$F:$F,$B17,'(2)調査表'!$E:$E,集計!K$1)</f>
        <v>0</v>
      </c>
      <c r="L17" s="61">
        <f>COUNTIFS('(2)調査表'!$F:$F,$B17,'(2)調査表'!$E:$E,集計!L$1)</f>
        <v>0</v>
      </c>
      <c r="M17" s="61">
        <f>COUNTIFS('(2)調査表'!$F:$F,$B17,'(2)調査表'!$E:$E,集計!M$1)</f>
        <v>0</v>
      </c>
      <c r="N17" s="61">
        <f>COUNTIFS('(2)調査表'!$F:$F,$B17,'(2)調査表'!$E:$E,集計!N$1)</f>
        <v>0</v>
      </c>
      <c r="O17" s="61">
        <f>COUNTIFS('(2)調査表'!$F:$F,$B17,'(2)調査表'!$E:$E,集計!O$1)</f>
        <v>0</v>
      </c>
      <c r="P17" s="61">
        <f>COUNTIFS('(2)調査表'!$F:$F,$B17,'(2)調査表'!$E:$E,集計!P$1)</f>
        <v>0</v>
      </c>
      <c r="Q17" s="61">
        <f>COUNTIFS('(2)調査表'!$F:$F,$B17,'(2)調査表'!$E:$E,集計!Q$1)</f>
        <v>0</v>
      </c>
      <c r="R17" s="61">
        <f>COUNTIFS('(2)調査表'!$F:$F,$B17,'(2)調査表'!$E:$E,集計!R$1)</f>
        <v>0</v>
      </c>
      <c r="S17">
        <f t="shared" si="0"/>
        <v>0</v>
      </c>
    </row>
    <row r="18" spans="1:19">
      <c r="A18" t="s">
        <v>36</v>
      </c>
      <c r="B18" s="40">
        <f>B2+16</f>
        <v>16</v>
      </c>
      <c r="C18" s="61">
        <f>COUNTIFS('(2)調査表'!$F:$F,$B18,'(2)調査表'!$E:$E,集計!C$1)</f>
        <v>0</v>
      </c>
      <c r="D18" s="61">
        <f>COUNTIFS('(2)調査表'!$F:$F,$B18,'(2)調査表'!$E:$E,集計!D$1)</f>
        <v>0</v>
      </c>
      <c r="E18" s="61">
        <f>COUNTIFS('(2)調査表'!$F:$F,$B18,'(2)調査表'!$E:$E,集計!E$1)</f>
        <v>0</v>
      </c>
      <c r="F18" s="61">
        <f>COUNTIFS('(2)調査表'!$F:$F,$B18,'(2)調査表'!$E:$E,集計!F$1)</f>
        <v>0</v>
      </c>
      <c r="G18" s="61">
        <f>COUNTIFS('(2)調査表'!$F:$F,$B18,'(2)調査表'!$E:$E,集計!G$1)</f>
        <v>0</v>
      </c>
      <c r="H18" s="61">
        <f>COUNTIFS('(2)調査表'!$F:$F,$B18,'(2)調査表'!$E:$E,集計!H$1)</f>
        <v>0</v>
      </c>
      <c r="I18" s="61">
        <f>COUNTIFS('(2)調査表'!$F:$F,$B18,'(2)調査表'!$E:$E,集計!I$1)</f>
        <v>0</v>
      </c>
      <c r="J18" s="61">
        <f>COUNTIFS('(2)調査表'!$F:$F,$B18,'(2)調査表'!$E:$E,集計!J$1)</f>
        <v>0</v>
      </c>
      <c r="K18" s="61">
        <f>COUNTIFS('(2)調査表'!$F:$F,$B18,'(2)調査表'!$E:$E,集計!K$1)</f>
        <v>0</v>
      </c>
      <c r="L18" s="61">
        <f>COUNTIFS('(2)調査表'!$F:$F,$B18,'(2)調査表'!$E:$E,集計!L$1)</f>
        <v>0</v>
      </c>
      <c r="M18" s="61">
        <f>COUNTIFS('(2)調査表'!$F:$F,$B18,'(2)調査表'!$E:$E,集計!M$1)</f>
        <v>0</v>
      </c>
      <c r="N18" s="61">
        <f>COUNTIFS('(2)調査表'!$F:$F,$B18,'(2)調査表'!$E:$E,集計!N$1)</f>
        <v>0</v>
      </c>
      <c r="O18" s="61">
        <f>COUNTIFS('(2)調査表'!$F:$F,$B18,'(2)調査表'!$E:$E,集計!O$1)</f>
        <v>0</v>
      </c>
      <c r="P18" s="61">
        <f>COUNTIFS('(2)調査表'!$F:$F,$B18,'(2)調査表'!$E:$E,集計!P$1)</f>
        <v>0</v>
      </c>
      <c r="Q18" s="61">
        <f>COUNTIFS('(2)調査表'!$F:$F,$B18,'(2)調査表'!$E:$E,集計!Q$1)</f>
        <v>0</v>
      </c>
      <c r="R18" s="61">
        <f>COUNTIFS('(2)調査表'!$F:$F,$B18,'(2)調査表'!$E:$E,集計!R$1)</f>
        <v>0</v>
      </c>
      <c r="S18">
        <f t="shared" si="0"/>
        <v>0</v>
      </c>
    </row>
    <row r="19" spans="1:19">
      <c r="A19" t="s">
        <v>37</v>
      </c>
      <c r="B19" s="40">
        <f>B2+17</f>
        <v>17</v>
      </c>
      <c r="C19" s="61">
        <f>COUNTIFS('(2)調査表'!$F:$F,$B19,'(2)調査表'!$E:$E,集計!C$1)</f>
        <v>0</v>
      </c>
      <c r="D19" s="61">
        <f>COUNTIFS('(2)調査表'!$F:$F,$B19,'(2)調査表'!$E:$E,集計!D$1)</f>
        <v>0</v>
      </c>
      <c r="E19" s="61">
        <f>COUNTIFS('(2)調査表'!$F:$F,$B19,'(2)調査表'!$E:$E,集計!E$1)</f>
        <v>0</v>
      </c>
      <c r="F19" s="61">
        <f>COUNTIFS('(2)調査表'!$F:$F,$B19,'(2)調査表'!$E:$E,集計!F$1)</f>
        <v>0</v>
      </c>
      <c r="G19" s="61">
        <f>COUNTIFS('(2)調査表'!$F:$F,$B19,'(2)調査表'!$E:$E,集計!G$1)</f>
        <v>0</v>
      </c>
      <c r="H19" s="61">
        <f>COUNTIFS('(2)調査表'!$F:$F,$B19,'(2)調査表'!$E:$E,集計!H$1)</f>
        <v>0</v>
      </c>
      <c r="I19" s="61">
        <f>COUNTIFS('(2)調査表'!$F:$F,$B19,'(2)調査表'!$E:$E,集計!I$1)</f>
        <v>0</v>
      </c>
      <c r="J19" s="61">
        <f>COUNTIFS('(2)調査表'!$F:$F,$B19,'(2)調査表'!$E:$E,集計!J$1)</f>
        <v>0</v>
      </c>
      <c r="K19" s="61">
        <f>COUNTIFS('(2)調査表'!$F:$F,$B19,'(2)調査表'!$E:$E,集計!K$1)</f>
        <v>0</v>
      </c>
      <c r="L19" s="61">
        <f>COUNTIFS('(2)調査表'!$F:$F,$B19,'(2)調査表'!$E:$E,集計!L$1)</f>
        <v>0</v>
      </c>
      <c r="M19" s="61">
        <f>COUNTIFS('(2)調査表'!$F:$F,$B19,'(2)調査表'!$E:$E,集計!M$1)</f>
        <v>0</v>
      </c>
      <c r="N19" s="61">
        <f>COUNTIFS('(2)調査表'!$F:$F,$B19,'(2)調査表'!$E:$E,集計!N$1)</f>
        <v>0</v>
      </c>
      <c r="O19" s="61">
        <f>COUNTIFS('(2)調査表'!$F:$F,$B19,'(2)調査表'!$E:$E,集計!O$1)</f>
        <v>0</v>
      </c>
      <c r="P19" s="61">
        <f>COUNTIFS('(2)調査表'!$F:$F,$B19,'(2)調査表'!$E:$E,集計!P$1)</f>
        <v>0</v>
      </c>
      <c r="Q19" s="61">
        <f>COUNTIFS('(2)調査表'!$F:$F,$B19,'(2)調査表'!$E:$E,集計!Q$1)</f>
        <v>0</v>
      </c>
      <c r="R19" s="61">
        <f>COUNTIFS('(2)調査表'!$F:$F,$B19,'(2)調査表'!$E:$E,集計!R$1)</f>
        <v>0</v>
      </c>
      <c r="S19">
        <f t="shared" si="0"/>
        <v>0</v>
      </c>
    </row>
    <row r="20" spans="1:19">
      <c r="A20" t="s">
        <v>38</v>
      </c>
      <c r="B20" s="40">
        <f>B2+18</f>
        <v>18</v>
      </c>
      <c r="C20" s="61">
        <f>COUNTIFS('(2)調査表'!$F:$F,$B20,'(2)調査表'!$E:$E,集計!C$1)</f>
        <v>0</v>
      </c>
      <c r="D20" s="61">
        <f>COUNTIFS('(2)調査表'!$F:$F,$B20,'(2)調査表'!$E:$E,集計!D$1)</f>
        <v>0</v>
      </c>
      <c r="E20" s="61">
        <f>COUNTIFS('(2)調査表'!$F:$F,$B20,'(2)調査表'!$E:$E,集計!E$1)</f>
        <v>0</v>
      </c>
      <c r="F20" s="61">
        <f>COUNTIFS('(2)調査表'!$F:$F,$B20,'(2)調査表'!$E:$E,集計!F$1)</f>
        <v>0</v>
      </c>
      <c r="G20" s="61">
        <f>COUNTIFS('(2)調査表'!$F:$F,$B20,'(2)調査表'!$E:$E,集計!G$1)</f>
        <v>0</v>
      </c>
      <c r="H20" s="61">
        <f>COUNTIFS('(2)調査表'!$F:$F,$B20,'(2)調査表'!$E:$E,集計!H$1)</f>
        <v>0</v>
      </c>
      <c r="I20" s="61">
        <f>COUNTIFS('(2)調査表'!$F:$F,$B20,'(2)調査表'!$E:$E,集計!I$1)</f>
        <v>0</v>
      </c>
      <c r="J20" s="61">
        <f>COUNTIFS('(2)調査表'!$F:$F,$B20,'(2)調査表'!$E:$E,集計!J$1)</f>
        <v>0</v>
      </c>
      <c r="K20" s="61">
        <f>COUNTIFS('(2)調査表'!$F:$F,$B20,'(2)調査表'!$E:$E,集計!K$1)</f>
        <v>0</v>
      </c>
      <c r="L20" s="61">
        <f>COUNTIFS('(2)調査表'!$F:$F,$B20,'(2)調査表'!$E:$E,集計!L$1)</f>
        <v>0</v>
      </c>
      <c r="M20" s="61">
        <f>COUNTIFS('(2)調査表'!$F:$F,$B20,'(2)調査表'!$E:$E,集計!M$1)</f>
        <v>0</v>
      </c>
      <c r="N20" s="61">
        <f>COUNTIFS('(2)調査表'!$F:$F,$B20,'(2)調査表'!$E:$E,集計!N$1)</f>
        <v>0</v>
      </c>
      <c r="O20" s="61">
        <f>COUNTIFS('(2)調査表'!$F:$F,$B20,'(2)調査表'!$E:$E,集計!O$1)</f>
        <v>0</v>
      </c>
      <c r="P20" s="61">
        <f>COUNTIFS('(2)調査表'!$F:$F,$B20,'(2)調査表'!$E:$E,集計!P$1)</f>
        <v>0</v>
      </c>
      <c r="Q20" s="61">
        <f>COUNTIFS('(2)調査表'!$F:$F,$B20,'(2)調査表'!$E:$E,集計!Q$1)</f>
        <v>0</v>
      </c>
      <c r="R20" s="61">
        <f>COUNTIFS('(2)調査表'!$F:$F,$B20,'(2)調査表'!$E:$E,集計!R$1)</f>
        <v>0</v>
      </c>
      <c r="S20">
        <f t="shared" si="0"/>
        <v>0</v>
      </c>
    </row>
    <row r="21" spans="1:19">
      <c r="A21" t="s">
        <v>39</v>
      </c>
      <c r="B21" s="40">
        <f>B2+19</f>
        <v>19</v>
      </c>
      <c r="C21" s="61">
        <f>COUNTIFS('(2)調査表'!$F:$F,$B21,'(2)調査表'!$E:$E,集計!C$1)</f>
        <v>0</v>
      </c>
      <c r="D21" s="61">
        <f>COUNTIFS('(2)調査表'!$F:$F,$B21,'(2)調査表'!$E:$E,集計!D$1)</f>
        <v>0</v>
      </c>
      <c r="E21" s="61">
        <f>COUNTIFS('(2)調査表'!$F:$F,$B21,'(2)調査表'!$E:$E,集計!E$1)</f>
        <v>0</v>
      </c>
      <c r="F21" s="61">
        <f>COUNTIFS('(2)調査表'!$F:$F,$B21,'(2)調査表'!$E:$E,集計!F$1)</f>
        <v>0</v>
      </c>
      <c r="G21" s="61">
        <f>COUNTIFS('(2)調査表'!$F:$F,$B21,'(2)調査表'!$E:$E,集計!G$1)</f>
        <v>0</v>
      </c>
      <c r="H21" s="61">
        <f>COUNTIFS('(2)調査表'!$F:$F,$B21,'(2)調査表'!$E:$E,集計!H$1)</f>
        <v>0</v>
      </c>
      <c r="I21" s="61">
        <f>COUNTIFS('(2)調査表'!$F:$F,$B21,'(2)調査表'!$E:$E,集計!I$1)</f>
        <v>0</v>
      </c>
      <c r="J21" s="61">
        <f>COUNTIFS('(2)調査表'!$F:$F,$B21,'(2)調査表'!$E:$E,集計!J$1)</f>
        <v>0</v>
      </c>
      <c r="K21" s="61">
        <f>COUNTIFS('(2)調査表'!$F:$F,$B21,'(2)調査表'!$E:$E,集計!K$1)</f>
        <v>0</v>
      </c>
      <c r="L21" s="61">
        <f>COUNTIFS('(2)調査表'!$F:$F,$B21,'(2)調査表'!$E:$E,集計!L$1)</f>
        <v>0</v>
      </c>
      <c r="M21" s="61">
        <f>COUNTIFS('(2)調査表'!$F:$F,$B21,'(2)調査表'!$E:$E,集計!M$1)</f>
        <v>0</v>
      </c>
      <c r="N21" s="61">
        <f>COUNTIFS('(2)調査表'!$F:$F,$B21,'(2)調査表'!$E:$E,集計!N$1)</f>
        <v>0</v>
      </c>
      <c r="O21" s="61">
        <f>COUNTIFS('(2)調査表'!$F:$F,$B21,'(2)調査表'!$E:$E,集計!O$1)</f>
        <v>0</v>
      </c>
      <c r="P21" s="61">
        <f>COUNTIFS('(2)調査表'!$F:$F,$B21,'(2)調査表'!$E:$E,集計!P$1)</f>
        <v>0</v>
      </c>
      <c r="Q21" s="61">
        <f>COUNTIFS('(2)調査表'!$F:$F,$B21,'(2)調査表'!$E:$E,集計!Q$1)</f>
        <v>0</v>
      </c>
      <c r="R21" s="61">
        <f>COUNTIFS('(2)調査表'!$F:$F,$B21,'(2)調査表'!$E:$E,集計!R$1)</f>
        <v>0</v>
      </c>
      <c r="S21">
        <f t="shared" si="0"/>
        <v>0</v>
      </c>
    </row>
    <row r="22" spans="1:19">
      <c r="A22" t="s">
        <v>40</v>
      </c>
      <c r="B22" s="40">
        <f>B2+20</f>
        <v>20</v>
      </c>
      <c r="C22" s="61">
        <f>COUNTIFS('(2)調査表'!$F:$F,$B22,'(2)調査表'!$E:$E,集計!C$1)</f>
        <v>0</v>
      </c>
      <c r="D22" s="61">
        <f>COUNTIFS('(2)調査表'!$F:$F,$B22,'(2)調査表'!$E:$E,集計!D$1)</f>
        <v>0</v>
      </c>
      <c r="E22" s="61">
        <f>COUNTIFS('(2)調査表'!$F:$F,$B22,'(2)調査表'!$E:$E,集計!E$1)</f>
        <v>0</v>
      </c>
      <c r="F22" s="61">
        <f>COUNTIFS('(2)調査表'!$F:$F,$B22,'(2)調査表'!$E:$E,集計!F$1)</f>
        <v>0</v>
      </c>
      <c r="G22" s="61">
        <f>COUNTIFS('(2)調査表'!$F:$F,$B22,'(2)調査表'!$E:$E,集計!G$1)</f>
        <v>0</v>
      </c>
      <c r="H22" s="61">
        <f>COUNTIFS('(2)調査表'!$F:$F,$B22,'(2)調査表'!$E:$E,集計!H$1)</f>
        <v>0</v>
      </c>
      <c r="I22" s="61">
        <f>COUNTIFS('(2)調査表'!$F:$F,$B22,'(2)調査表'!$E:$E,集計!I$1)</f>
        <v>0</v>
      </c>
      <c r="J22" s="61">
        <f>COUNTIFS('(2)調査表'!$F:$F,$B22,'(2)調査表'!$E:$E,集計!J$1)</f>
        <v>0</v>
      </c>
      <c r="K22" s="61">
        <f>COUNTIFS('(2)調査表'!$F:$F,$B22,'(2)調査表'!$E:$E,集計!K$1)</f>
        <v>0</v>
      </c>
      <c r="L22" s="61">
        <f>COUNTIFS('(2)調査表'!$F:$F,$B22,'(2)調査表'!$E:$E,集計!L$1)</f>
        <v>0</v>
      </c>
      <c r="M22" s="61">
        <f>COUNTIFS('(2)調査表'!$F:$F,$B22,'(2)調査表'!$E:$E,集計!M$1)</f>
        <v>0</v>
      </c>
      <c r="N22" s="61">
        <f>COUNTIFS('(2)調査表'!$F:$F,$B22,'(2)調査表'!$E:$E,集計!N$1)</f>
        <v>0</v>
      </c>
      <c r="O22" s="61">
        <f>COUNTIFS('(2)調査表'!$F:$F,$B22,'(2)調査表'!$E:$E,集計!O$1)</f>
        <v>0</v>
      </c>
      <c r="P22" s="61">
        <f>COUNTIFS('(2)調査表'!$F:$F,$B22,'(2)調査表'!$E:$E,集計!P$1)</f>
        <v>0</v>
      </c>
      <c r="Q22" s="61">
        <f>COUNTIFS('(2)調査表'!$F:$F,$B22,'(2)調査表'!$E:$E,集計!Q$1)</f>
        <v>0</v>
      </c>
      <c r="R22" s="61">
        <f>COUNTIFS('(2)調査表'!$F:$F,$B22,'(2)調査表'!$E:$E,集計!R$1)</f>
        <v>0</v>
      </c>
      <c r="S22">
        <f t="shared" si="0"/>
        <v>0</v>
      </c>
    </row>
    <row r="23" spans="1:19">
      <c r="A23" t="s">
        <v>41</v>
      </c>
      <c r="B23" s="40">
        <f>B2+21</f>
        <v>21</v>
      </c>
      <c r="C23" s="61">
        <f>COUNTIFS('(2)調査表'!$F:$F,$B23,'(2)調査表'!$E:$E,集計!C$1)</f>
        <v>0</v>
      </c>
      <c r="D23" s="61">
        <f>COUNTIFS('(2)調査表'!$F:$F,$B23,'(2)調査表'!$E:$E,集計!D$1)</f>
        <v>0</v>
      </c>
      <c r="E23" s="61">
        <f>COUNTIFS('(2)調査表'!$F:$F,$B23,'(2)調査表'!$E:$E,集計!E$1)</f>
        <v>0</v>
      </c>
      <c r="F23" s="61">
        <f>COUNTIFS('(2)調査表'!$F:$F,$B23,'(2)調査表'!$E:$E,集計!F$1)</f>
        <v>0</v>
      </c>
      <c r="G23" s="61">
        <f>COUNTIFS('(2)調査表'!$F:$F,$B23,'(2)調査表'!$E:$E,集計!G$1)</f>
        <v>0</v>
      </c>
      <c r="H23" s="61">
        <f>COUNTIFS('(2)調査表'!$F:$F,$B23,'(2)調査表'!$E:$E,集計!H$1)</f>
        <v>0</v>
      </c>
      <c r="I23" s="61">
        <f>COUNTIFS('(2)調査表'!$F:$F,$B23,'(2)調査表'!$E:$E,集計!I$1)</f>
        <v>0</v>
      </c>
      <c r="J23" s="61">
        <f>COUNTIFS('(2)調査表'!$F:$F,$B23,'(2)調査表'!$E:$E,集計!J$1)</f>
        <v>0</v>
      </c>
      <c r="K23" s="61">
        <f>COUNTIFS('(2)調査表'!$F:$F,$B23,'(2)調査表'!$E:$E,集計!K$1)</f>
        <v>0</v>
      </c>
      <c r="L23" s="61">
        <f>COUNTIFS('(2)調査表'!$F:$F,$B23,'(2)調査表'!$E:$E,集計!L$1)</f>
        <v>0</v>
      </c>
      <c r="M23" s="61">
        <f>COUNTIFS('(2)調査表'!$F:$F,$B23,'(2)調査表'!$E:$E,集計!M$1)</f>
        <v>0</v>
      </c>
      <c r="N23" s="61">
        <f>COUNTIFS('(2)調査表'!$F:$F,$B23,'(2)調査表'!$E:$E,集計!N$1)</f>
        <v>0</v>
      </c>
      <c r="O23" s="61">
        <f>COUNTIFS('(2)調査表'!$F:$F,$B23,'(2)調査表'!$E:$E,集計!O$1)</f>
        <v>0</v>
      </c>
      <c r="P23" s="61">
        <f>COUNTIFS('(2)調査表'!$F:$F,$B23,'(2)調査表'!$E:$E,集計!P$1)</f>
        <v>0</v>
      </c>
      <c r="Q23" s="61">
        <f>COUNTIFS('(2)調査表'!$F:$F,$B23,'(2)調査表'!$E:$E,集計!Q$1)</f>
        <v>0</v>
      </c>
      <c r="R23" s="61">
        <f>COUNTIFS('(2)調査表'!$F:$F,$B23,'(2)調査表'!$E:$E,集計!R$1)</f>
        <v>0</v>
      </c>
      <c r="S23">
        <f t="shared" si="0"/>
        <v>0</v>
      </c>
    </row>
    <row r="24" spans="1:19">
      <c r="A24" t="s">
        <v>42</v>
      </c>
      <c r="B24" s="40">
        <f t="shared" ref="B24" si="1">B5+19</f>
        <v>22</v>
      </c>
      <c r="C24" s="61">
        <f>COUNTIFS('(2)調査表'!$F:$F,$B24,'(2)調査表'!$E:$E,集計!C$1)</f>
        <v>0</v>
      </c>
      <c r="D24" s="61">
        <f>COUNTIFS('(2)調査表'!$F:$F,$B24,'(2)調査表'!$E:$E,集計!D$1)</f>
        <v>0</v>
      </c>
      <c r="E24" s="61">
        <f>COUNTIFS('(2)調査表'!$F:$F,$B24,'(2)調査表'!$E:$E,集計!E$1)</f>
        <v>0</v>
      </c>
      <c r="F24" s="61">
        <f>COUNTIFS('(2)調査表'!$F:$F,$B24,'(2)調査表'!$E:$E,集計!F$1)</f>
        <v>0</v>
      </c>
      <c r="G24" s="61">
        <f>COUNTIFS('(2)調査表'!$F:$F,$B24,'(2)調査表'!$E:$E,集計!G$1)</f>
        <v>0</v>
      </c>
      <c r="H24" s="61">
        <f>COUNTIFS('(2)調査表'!$F:$F,$B24,'(2)調査表'!$E:$E,集計!H$1)</f>
        <v>0</v>
      </c>
      <c r="I24" s="61">
        <f>COUNTIFS('(2)調査表'!$F:$F,$B24,'(2)調査表'!$E:$E,集計!I$1)</f>
        <v>0</v>
      </c>
      <c r="J24" s="61">
        <f>COUNTIFS('(2)調査表'!$F:$F,$B24,'(2)調査表'!$E:$E,集計!J$1)</f>
        <v>0</v>
      </c>
      <c r="K24" s="61">
        <f>COUNTIFS('(2)調査表'!$F:$F,$B24,'(2)調査表'!$E:$E,集計!K$1)</f>
        <v>0</v>
      </c>
      <c r="L24" s="61">
        <f>COUNTIFS('(2)調査表'!$F:$F,$B24,'(2)調査表'!$E:$E,集計!L$1)</f>
        <v>0</v>
      </c>
      <c r="M24" s="61">
        <f>COUNTIFS('(2)調査表'!$F:$F,$B24,'(2)調査表'!$E:$E,集計!M$1)</f>
        <v>0</v>
      </c>
      <c r="N24" s="61">
        <f>COUNTIFS('(2)調査表'!$F:$F,$B24,'(2)調査表'!$E:$E,集計!N$1)</f>
        <v>0</v>
      </c>
      <c r="O24" s="61">
        <f>COUNTIFS('(2)調査表'!$F:$F,$B24,'(2)調査表'!$E:$E,集計!O$1)</f>
        <v>0</v>
      </c>
      <c r="P24" s="61">
        <f>COUNTIFS('(2)調査表'!$F:$F,$B24,'(2)調査表'!$E:$E,集計!P$1)</f>
        <v>0</v>
      </c>
      <c r="Q24" s="61">
        <f>COUNTIFS('(2)調査表'!$F:$F,$B24,'(2)調査表'!$E:$E,集計!Q$1)</f>
        <v>0</v>
      </c>
      <c r="R24" s="61">
        <f>COUNTIFS('(2)調査表'!$F:$F,$B24,'(2)調査表'!$E:$E,集計!R$1)</f>
        <v>0</v>
      </c>
      <c r="S24">
        <f t="shared" si="0"/>
        <v>0</v>
      </c>
    </row>
    <row r="25" spans="1:19">
      <c r="A25" t="s">
        <v>43</v>
      </c>
      <c r="B25" s="40">
        <f t="shared" ref="B25" si="2">B5+20</f>
        <v>23</v>
      </c>
      <c r="C25" s="61">
        <f>COUNTIFS('(2)調査表'!$F:$F,$B25,'(2)調査表'!$E:$E,集計!C$1)</f>
        <v>0</v>
      </c>
      <c r="D25" s="61">
        <f>COUNTIFS('(2)調査表'!$F:$F,$B25,'(2)調査表'!$E:$E,集計!D$1)</f>
        <v>0</v>
      </c>
      <c r="E25" s="61">
        <f>COUNTIFS('(2)調査表'!$F:$F,$B25,'(2)調査表'!$E:$E,集計!E$1)</f>
        <v>0</v>
      </c>
      <c r="F25" s="61">
        <f>COUNTIFS('(2)調査表'!$F:$F,$B25,'(2)調査表'!$E:$E,集計!F$1)</f>
        <v>0</v>
      </c>
      <c r="G25" s="61">
        <f>COUNTIFS('(2)調査表'!$F:$F,$B25,'(2)調査表'!$E:$E,集計!G$1)</f>
        <v>0</v>
      </c>
      <c r="H25" s="61">
        <f>COUNTIFS('(2)調査表'!$F:$F,$B25,'(2)調査表'!$E:$E,集計!H$1)</f>
        <v>0</v>
      </c>
      <c r="I25" s="61">
        <f>COUNTIFS('(2)調査表'!$F:$F,$B25,'(2)調査表'!$E:$E,集計!I$1)</f>
        <v>0</v>
      </c>
      <c r="J25" s="61">
        <f>COUNTIFS('(2)調査表'!$F:$F,$B25,'(2)調査表'!$E:$E,集計!J$1)</f>
        <v>0</v>
      </c>
      <c r="K25" s="61">
        <f>COUNTIFS('(2)調査表'!$F:$F,$B25,'(2)調査表'!$E:$E,集計!K$1)</f>
        <v>0</v>
      </c>
      <c r="L25" s="61">
        <f>COUNTIFS('(2)調査表'!$F:$F,$B25,'(2)調査表'!$E:$E,集計!L$1)</f>
        <v>0</v>
      </c>
      <c r="M25" s="61">
        <f>COUNTIFS('(2)調査表'!$F:$F,$B25,'(2)調査表'!$E:$E,集計!M$1)</f>
        <v>0</v>
      </c>
      <c r="N25" s="61">
        <f>COUNTIFS('(2)調査表'!$F:$F,$B25,'(2)調査表'!$E:$E,集計!N$1)</f>
        <v>0</v>
      </c>
      <c r="O25" s="61">
        <f>COUNTIFS('(2)調査表'!$F:$F,$B25,'(2)調査表'!$E:$E,集計!O$1)</f>
        <v>0</v>
      </c>
      <c r="P25" s="61">
        <f>COUNTIFS('(2)調査表'!$F:$F,$B25,'(2)調査表'!$E:$E,集計!P$1)</f>
        <v>0</v>
      </c>
      <c r="Q25" s="61">
        <f>COUNTIFS('(2)調査表'!$F:$F,$B25,'(2)調査表'!$E:$E,集計!Q$1)</f>
        <v>0</v>
      </c>
      <c r="R25" s="61">
        <f>COUNTIFS('(2)調査表'!$F:$F,$B25,'(2)調査表'!$E:$E,集計!R$1)</f>
        <v>0</v>
      </c>
      <c r="S25">
        <f t="shared" si="0"/>
        <v>0</v>
      </c>
    </row>
    <row r="26" spans="1:19">
      <c r="A26" t="s">
        <v>44</v>
      </c>
      <c r="B26" s="40">
        <f t="shared" ref="B26" si="3">B5+21</f>
        <v>24</v>
      </c>
      <c r="C26" s="61">
        <f>COUNTIFS('(2)調査表'!$F:$F,$B26,'(2)調査表'!$E:$E,集計!C$1)</f>
        <v>0</v>
      </c>
      <c r="D26" s="61">
        <f>COUNTIFS('(2)調査表'!$F:$F,$B26,'(2)調査表'!$E:$E,集計!D$1)</f>
        <v>0</v>
      </c>
      <c r="E26" s="61">
        <f>COUNTIFS('(2)調査表'!$F:$F,$B26,'(2)調査表'!$E:$E,集計!E$1)</f>
        <v>0</v>
      </c>
      <c r="F26" s="61">
        <f>COUNTIFS('(2)調査表'!$F:$F,$B26,'(2)調査表'!$E:$E,集計!F$1)</f>
        <v>0</v>
      </c>
      <c r="G26" s="61">
        <f>COUNTIFS('(2)調査表'!$F:$F,$B26,'(2)調査表'!$E:$E,集計!G$1)</f>
        <v>0</v>
      </c>
      <c r="H26" s="61">
        <f>COUNTIFS('(2)調査表'!$F:$F,$B26,'(2)調査表'!$E:$E,集計!H$1)</f>
        <v>0</v>
      </c>
      <c r="I26" s="61">
        <f>COUNTIFS('(2)調査表'!$F:$F,$B26,'(2)調査表'!$E:$E,集計!I$1)</f>
        <v>0</v>
      </c>
      <c r="J26" s="61">
        <f>COUNTIFS('(2)調査表'!$F:$F,$B26,'(2)調査表'!$E:$E,集計!J$1)</f>
        <v>0</v>
      </c>
      <c r="K26" s="61">
        <f>COUNTIFS('(2)調査表'!$F:$F,$B26,'(2)調査表'!$E:$E,集計!K$1)</f>
        <v>0</v>
      </c>
      <c r="L26" s="61">
        <f>COUNTIFS('(2)調査表'!$F:$F,$B26,'(2)調査表'!$E:$E,集計!L$1)</f>
        <v>0</v>
      </c>
      <c r="M26" s="61">
        <f>COUNTIFS('(2)調査表'!$F:$F,$B26,'(2)調査表'!$E:$E,集計!M$1)</f>
        <v>0</v>
      </c>
      <c r="N26" s="61">
        <f>COUNTIFS('(2)調査表'!$F:$F,$B26,'(2)調査表'!$E:$E,集計!N$1)</f>
        <v>0</v>
      </c>
      <c r="O26" s="61">
        <f>COUNTIFS('(2)調査表'!$F:$F,$B26,'(2)調査表'!$E:$E,集計!O$1)</f>
        <v>0</v>
      </c>
      <c r="P26" s="61">
        <f>COUNTIFS('(2)調査表'!$F:$F,$B26,'(2)調査表'!$E:$E,集計!P$1)</f>
        <v>0</v>
      </c>
      <c r="Q26" s="61">
        <f>COUNTIFS('(2)調査表'!$F:$F,$B26,'(2)調査表'!$E:$E,集計!Q$1)</f>
        <v>0</v>
      </c>
      <c r="R26" s="61">
        <f>COUNTIFS('(2)調査表'!$F:$F,$B26,'(2)調査表'!$E:$E,集計!R$1)</f>
        <v>0</v>
      </c>
      <c r="S26">
        <f t="shared" si="0"/>
        <v>0</v>
      </c>
    </row>
    <row r="27" spans="1:19">
      <c r="A27" t="s">
        <v>45</v>
      </c>
      <c r="B27" s="40">
        <f t="shared" ref="B27" si="4">B8+19</f>
        <v>25</v>
      </c>
      <c r="C27" s="61">
        <f>COUNTIFS('(2)調査表'!$F:$F,$B27,'(2)調査表'!$E:$E,集計!C$1)</f>
        <v>0</v>
      </c>
      <c r="D27" s="61">
        <f>COUNTIFS('(2)調査表'!$F:$F,$B27,'(2)調査表'!$E:$E,集計!D$1)</f>
        <v>0</v>
      </c>
      <c r="E27" s="61">
        <f>COUNTIFS('(2)調査表'!$F:$F,$B27,'(2)調査表'!$E:$E,集計!E$1)</f>
        <v>0</v>
      </c>
      <c r="F27" s="61">
        <f>COUNTIFS('(2)調査表'!$F:$F,$B27,'(2)調査表'!$E:$E,集計!F$1)</f>
        <v>0</v>
      </c>
      <c r="G27" s="61">
        <f>COUNTIFS('(2)調査表'!$F:$F,$B27,'(2)調査表'!$E:$E,集計!G$1)</f>
        <v>0</v>
      </c>
      <c r="H27" s="61">
        <f>COUNTIFS('(2)調査表'!$F:$F,$B27,'(2)調査表'!$E:$E,集計!H$1)</f>
        <v>0</v>
      </c>
      <c r="I27" s="61">
        <f>COUNTIFS('(2)調査表'!$F:$F,$B27,'(2)調査表'!$E:$E,集計!I$1)</f>
        <v>0</v>
      </c>
      <c r="J27" s="61">
        <f>COUNTIFS('(2)調査表'!$F:$F,$B27,'(2)調査表'!$E:$E,集計!J$1)</f>
        <v>0</v>
      </c>
      <c r="K27" s="61">
        <f>COUNTIFS('(2)調査表'!$F:$F,$B27,'(2)調査表'!$E:$E,集計!K$1)</f>
        <v>0</v>
      </c>
      <c r="L27" s="61">
        <f>COUNTIFS('(2)調査表'!$F:$F,$B27,'(2)調査表'!$E:$E,集計!L$1)</f>
        <v>0</v>
      </c>
      <c r="M27" s="61">
        <f>COUNTIFS('(2)調査表'!$F:$F,$B27,'(2)調査表'!$E:$E,集計!M$1)</f>
        <v>0</v>
      </c>
      <c r="N27" s="61">
        <f>COUNTIFS('(2)調査表'!$F:$F,$B27,'(2)調査表'!$E:$E,集計!N$1)</f>
        <v>0</v>
      </c>
      <c r="O27" s="61">
        <f>COUNTIFS('(2)調査表'!$F:$F,$B27,'(2)調査表'!$E:$E,集計!O$1)</f>
        <v>0</v>
      </c>
      <c r="P27" s="61">
        <f>COUNTIFS('(2)調査表'!$F:$F,$B27,'(2)調査表'!$E:$E,集計!P$1)</f>
        <v>0</v>
      </c>
      <c r="Q27" s="61">
        <f>COUNTIFS('(2)調査表'!$F:$F,$B27,'(2)調査表'!$E:$E,集計!Q$1)</f>
        <v>0</v>
      </c>
      <c r="R27" s="61">
        <f>COUNTIFS('(2)調査表'!$F:$F,$B27,'(2)調査表'!$E:$E,集計!R$1)</f>
        <v>0</v>
      </c>
      <c r="S27">
        <f t="shared" si="0"/>
        <v>0</v>
      </c>
    </row>
    <row r="28" spans="1:19">
      <c r="A28" t="s">
        <v>46</v>
      </c>
      <c r="B28" s="40">
        <f t="shared" ref="B28" si="5">B8+20</f>
        <v>26</v>
      </c>
      <c r="C28" s="61">
        <f>COUNTIFS('(2)調査表'!$F:$F,$B28,'(2)調査表'!$E:$E,集計!C$1)</f>
        <v>0</v>
      </c>
      <c r="D28" s="61">
        <f>COUNTIFS('(2)調査表'!$F:$F,$B28,'(2)調査表'!$E:$E,集計!D$1)</f>
        <v>0</v>
      </c>
      <c r="E28" s="61">
        <f>COUNTIFS('(2)調査表'!$F:$F,$B28,'(2)調査表'!$E:$E,集計!E$1)</f>
        <v>0</v>
      </c>
      <c r="F28" s="61">
        <f>COUNTIFS('(2)調査表'!$F:$F,$B28,'(2)調査表'!$E:$E,集計!F$1)</f>
        <v>0</v>
      </c>
      <c r="G28" s="61">
        <f>COUNTIFS('(2)調査表'!$F:$F,$B28,'(2)調査表'!$E:$E,集計!G$1)</f>
        <v>0</v>
      </c>
      <c r="H28" s="61">
        <f>COUNTIFS('(2)調査表'!$F:$F,$B28,'(2)調査表'!$E:$E,集計!H$1)</f>
        <v>0</v>
      </c>
      <c r="I28" s="61">
        <f>COUNTIFS('(2)調査表'!$F:$F,$B28,'(2)調査表'!$E:$E,集計!I$1)</f>
        <v>0</v>
      </c>
      <c r="J28" s="61">
        <f>COUNTIFS('(2)調査表'!$F:$F,$B28,'(2)調査表'!$E:$E,集計!J$1)</f>
        <v>0</v>
      </c>
      <c r="K28" s="61">
        <f>COUNTIFS('(2)調査表'!$F:$F,$B28,'(2)調査表'!$E:$E,集計!K$1)</f>
        <v>0</v>
      </c>
      <c r="L28" s="61">
        <f>COUNTIFS('(2)調査表'!$F:$F,$B28,'(2)調査表'!$E:$E,集計!L$1)</f>
        <v>0</v>
      </c>
      <c r="M28" s="61">
        <f>COUNTIFS('(2)調査表'!$F:$F,$B28,'(2)調査表'!$E:$E,集計!M$1)</f>
        <v>0</v>
      </c>
      <c r="N28" s="61">
        <f>COUNTIFS('(2)調査表'!$F:$F,$B28,'(2)調査表'!$E:$E,集計!N$1)</f>
        <v>0</v>
      </c>
      <c r="O28" s="61">
        <f>COUNTIFS('(2)調査表'!$F:$F,$B28,'(2)調査表'!$E:$E,集計!O$1)</f>
        <v>0</v>
      </c>
      <c r="P28" s="61">
        <f>COUNTIFS('(2)調査表'!$F:$F,$B28,'(2)調査表'!$E:$E,集計!P$1)</f>
        <v>0</v>
      </c>
      <c r="Q28" s="61">
        <f>COUNTIFS('(2)調査表'!$F:$F,$B28,'(2)調査表'!$E:$E,集計!Q$1)</f>
        <v>0</v>
      </c>
      <c r="R28" s="61">
        <f>COUNTIFS('(2)調査表'!$F:$F,$B28,'(2)調査表'!$E:$E,集計!R$1)</f>
        <v>0</v>
      </c>
      <c r="S28">
        <f t="shared" si="0"/>
        <v>0</v>
      </c>
    </row>
    <row r="29" spans="1:19">
      <c r="A29" t="s">
        <v>47</v>
      </c>
      <c r="B29" s="40">
        <f t="shared" ref="B29" si="6">B8+21</f>
        <v>27</v>
      </c>
      <c r="C29" s="61">
        <f>COUNTIFS('(2)調査表'!$F:$F,$B29,'(2)調査表'!$E:$E,集計!C$1)</f>
        <v>0</v>
      </c>
      <c r="D29" s="61">
        <f>COUNTIFS('(2)調査表'!$F:$F,$B29,'(2)調査表'!$E:$E,集計!D$1)</f>
        <v>0</v>
      </c>
      <c r="E29" s="61">
        <f>COUNTIFS('(2)調査表'!$F:$F,$B29,'(2)調査表'!$E:$E,集計!E$1)</f>
        <v>0</v>
      </c>
      <c r="F29" s="61">
        <f>COUNTIFS('(2)調査表'!$F:$F,$B29,'(2)調査表'!$E:$E,集計!F$1)</f>
        <v>0</v>
      </c>
      <c r="G29" s="61">
        <f>COUNTIFS('(2)調査表'!$F:$F,$B29,'(2)調査表'!$E:$E,集計!G$1)</f>
        <v>0</v>
      </c>
      <c r="H29" s="61">
        <f>COUNTIFS('(2)調査表'!$F:$F,$B29,'(2)調査表'!$E:$E,集計!H$1)</f>
        <v>0</v>
      </c>
      <c r="I29" s="61">
        <f>COUNTIFS('(2)調査表'!$F:$F,$B29,'(2)調査表'!$E:$E,集計!I$1)</f>
        <v>0</v>
      </c>
      <c r="J29" s="61">
        <f>COUNTIFS('(2)調査表'!$F:$F,$B29,'(2)調査表'!$E:$E,集計!J$1)</f>
        <v>0</v>
      </c>
      <c r="K29" s="61">
        <f>COUNTIFS('(2)調査表'!$F:$F,$B29,'(2)調査表'!$E:$E,集計!K$1)</f>
        <v>0</v>
      </c>
      <c r="L29" s="61">
        <f>COUNTIFS('(2)調査表'!$F:$F,$B29,'(2)調査表'!$E:$E,集計!L$1)</f>
        <v>0</v>
      </c>
      <c r="M29" s="61">
        <f>COUNTIFS('(2)調査表'!$F:$F,$B29,'(2)調査表'!$E:$E,集計!M$1)</f>
        <v>0</v>
      </c>
      <c r="N29" s="61">
        <f>COUNTIFS('(2)調査表'!$F:$F,$B29,'(2)調査表'!$E:$E,集計!N$1)</f>
        <v>0</v>
      </c>
      <c r="O29" s="61">
        <f>COUNTIFS('(2)調査表'!$F:$F,$B29,'(2)調査表'!$E:$E,集計!O$1)</f>
        <v>0</v>
      </c>
      <c r="P29" s="61">
        <f>COUNTIFS('(2)調査表'!$F:$F,$B29,'(2)調査表'!$E:$E,集計!P$1)</f>
        <v>0</v>
      </c>
      <c r="Q29" s="61">
        <f>COUNTIFS('(2)調査表'!$F:$F,$B29,'(2)調査表'!$E:$E,集計!Q$1)</f>
        <v>0</v>
      </c>
      <c r="R29" s="61">
        <f>COUNTIFS('(2)調査表'!$F:$F,$B29,'(2)調査表'!$E:$E,集計!R$1)</f>
        <v>0</v>
      </c>
      <c r="S29">
        <f t="shared" si="0"/>
        <v>0</v>
      </c>
    </row>
    <row r="30" spans="1:19">
      <c r="A30" t="s">
        <v>48</v>
      </c>
      <c r="B30" s="40">
        <f t="shared" ref="B30" si="7">B11+19</f>
        <v>28</v>
      </c>
      <c r="C30" s="61">
        <f>COUNTIFS('(2)調査表'!$F:$F,$B30,'(2)調査表'!$E:$E,集計!C$1)</f>
        <v>0</v>
      </c>
      <c r="D30" s="61">
        <f>COUNTIFS('(2)調査表'!$F:$F,$B30,'(2)調査表'!$E:$E,集計!D$1)</f>
        <v>0</v>
      </c>
      <c r="E30" s="61">
        <f>COUNTIFS('(2)調査表'!$F:$F,$B30,'(2)調査表'!$E:$E,集計!E$1)</f>
        <v>0</v>
      </c>
      <c r="F30" s="61">
        <f>COUNTIFS('(2)調査表'!$F:$F,$B30,'(2)調査表'!$E:$E,集計!F$1)</f>
        <v>0</v>
      </c>
      <c r="G30" s="61">
        <f>COUNTIFS('(2)調査表'!$F:$F,$B30,'(2)調査表'!$E:$E,集計!G$1)</f>
        <v>0</v>
      </c>
      <c r="H30" s="61">
        <f>COUNTIFS('(2)調査表'!$F:$F,$B30,'(2)調査表'!$E:$E,集計!H$1)</f>
        <v>0</v>
      </c>
      <c r="I30" s="61">
        <f>COUNTIFS('(2)調査表'!$F:$F,$B30,'(2)調査表'!$E:$E,集計!I$1)</f>
        <v>0</v>
      </c>
      <c r="J30" s="61">
        <f>COUNTIFS('(2)調査表'!$F:$F,$B30,'(2)調査表'!$E:$E,集計!J$1)</f>
        <v>0</v>
      </c>
      <c r="K30" s="61">
        <f>COUNTIFS('(2)調査表'!$F:$F,$B30,'(2)調査表'!$E:$E,集計!K$1)</f>
        <v>0</v>
      </c>
      <c r="L30" s="61">
        <f>COUNTIFS('(2)調査表'!$F:$F,$B30,'(2)調査表'!$E:$E,集計!L$1)</f>
        <v>0</v>
      </c>
      <c r="M30" s="61">
        <f>COUNTIFS('(2)調査表'!$F:$F,$B30,'(2)調査表'!$E:$E,集計!M$1)</f>
        <v>0</v>
      </c>
      <c r="N30" s="61">
        <f>COUNTIFS('(2)調査表'!$F:$F,$B30,'(2)調査表'!$E:$E,集計!N$1)</f>
        <v>0</v>
      </c>
      <c r="O30" s="61">
        <f>COUNTIFS('(2)調査表'!$F:$F,$B30,'(2)調査表'!$E:$E,集計!O$1)</f>
        <v>0</v>
      </c>
      <c r="P30" s="61">
        <f>COUNTIFS('(2)調査表'!$F:$F,$B30,'(2)調査表'!$E:$E,集計!P$1)</f>
        <v>0</v>
      </c>
      <c r="Q30" s="61">
        <f>COUNTIFS('(2)調査表'!$F:$F,$B30,'(2)調査表'!$E:$E,集計!Q$1)</f>
        <v>0</v>
      </c>
      <c r="R30" s="61">
        <f>COUNTIFS('(2)調査表'!$F:$F,$B30,'(2)調査表'!$E:$E,集計!R$1)</f>
        <v>0</v>
      </c>
      <c r="S30">
        <f t="shared" si="0"/>
        <v>0</v>
      </c>
    </row>
    <row r="31" spans="1:19">
      <c r="A31" t="s">
        <v>49</v>
      </c>
      <c r="B31" s="40">
        <f t="shared" ref="B31" si="8">B11+20</f>
        <v>29</v>
      </c>
      <c r="C31" s="61">
        <f>COUNTIFS('(2)調査表'!$F:$F,$B31,'(2)調査表'!$E:$E,集計!C$1)</f>
        <v>0</v>
      </c>
      <c r="D31" s="61">
        <f>COUNTIFS('(2)調査表'!$F:$F,$B31,'(2)調査表'!$E:$E,集計!D$1)</f>
        <v>0</v>
      </c>
      <c r="E31" s="61">
        <f>COUNTIFS('(2)調査表'!$F:$F,$B31,'(2)調査表'!$E:$E,集計!E$1)</f>
        <v>0</v>
      </c>
      <c r="F31" s="61">
        <f>COUNTIFS('(2)調査表'!$F:$F,$B31,'(2)調査表'!$E:$E,集計!F$1)</f>
        <v>0</v>
      </c>
      <c r="G31" s="61">
        <f>COUNTIFS('(2)調査表'!$F:$F,$B31,'(2)調査表'!$E:$E,集計!G$1)</f>
        <v>0</v>
      </c>
      <c r="H31" s="61">
        <f>COUNTIFS('(2)調査表'!$F:$F,$B31,'(2)調査表'!$E:$E,集計!H$1)</f>
        <v>0</v>
      </c>
      <c r="I31" s="61">
        <f>COUNTIFS('(2)調査表'!$F:$F,$B31,'(2)調査表'!$E:$E,集計!I$1)</f>
        <v>0</v>
      </c>
      <c r="J31" s="61">
        <f>COUNTIFS('(2)調査表'!$F:$F,$B31,'(2)調査表'!$E:$E,集計!J$1)</f>
        <v>0</v>
      </c>
      <c r="K31" s="61">
        <f>COUNTIFS('(2)調査表'!$F:$F,$B31,'(2)調査表'!$E:$E,集計!K$1)</f>
        <v>0</v>
      </c>
      <c r="L31" s="61">
        <f>COUNTIFS('(2)調査表'!$F:$F,$B31,'(2)調査表'!$E:$E,集計!L$1)</f>
        <v>0</v>
      </c>
      <c r="M31" s="61">
        <f>COUNTIFS('(2)調査表'!$F:$F,$B31,'(2)調査表'!$E:$E,集計!M$1)</f>
        <v>0</v>
      </c>
      <c r="N31" s="61">
        <f>COUNTIFS('(2)調査表'!$F:$F,$B31,'(2)調査表'!$E:$E,集計!N$1)</f>
        <v>0</v>
      </c>
      <c r="O31" s="61">
        <f>COUNTIFS('(2)調査表'!$F:$F,$B31,'(2)調査表'!$E:$E,集計!O$1)</f>
        <v>0</v>
      </c>
      <c r="P31" s="61">
        <f>COUNTIFS('(2)調査表'!$F:$F,$B31,'(2)調査表'!$E:$E,集計!P$1)</f>
        <v>0</v>
      </c>
      <c r="Q31" s="61">
        <f>COUNTIFS('(2)調査表'!$F:$F,$B31,'(2)調査表'!$E:$E,集計!Q$1)</f>
        <v>0</v>
      </c>
      <c r="R31" s="61">
        <f>COUNTIFS('(2)調査表'!$F:$F,$B31,'(2)調査表'!$E:$E,集計!R$1)</f>
        <v>0</v>
      </c>
      <c r="S31">
        <f t="shared" si="0"/>
        <v>0</v>
      </c>
    </row>
    <row r="32" spans="1:19">
      <c r="A32" t="s">
        <v>50</v>
      </c>
      <c r="B32" s="40">
        <f t="shared" ref="B32" si="9">B11+21</f>
        <v>30</v>
      </c>
      <c r="C32" s="61">
        <f>COUNTIFS('(2)調査表'!$F:$F,$B32,'(2)調査表'!$E:$E,集計!C$1)</f>
        <v>0</v>
      </c>
      <c r="D32" s="61">
        <f>COUNTIFS('(2)調査表'!$F:$F,$B32,'(2)調査表'!$E:$E,集計!D$1)</f>
        <v>0</v>
      </c>
      <c r="E32" s="61">
        <f>COUNTIFS('(2)調査表'!$F:$F,$B32,'(2)調査表'!$E:$E,集計!E$1)</f>
        <v>0</v>
      </c>
      <c r="F32" s="61">
        <f>COUNTIFS('(2)調査表'!$F:$F,$B32,'(2)調査表'!$E:$E,集計!F$1)</f>
        <v>0</v>
      </c>
      <c r="G32" s="61">
        <f>COUNTIFS('(2)調査表'!$F:$F,$B32,'(2)調査表'!$E:$E,集計!G$1)</f>
        <v>0</v>
      </c>
      <c r="H32" s="61">
        <f>COUNTIFS('(2)調査表'!$F:$F,$B32,'(2)調査表'!$E:$E,集計!H$1)</f>
        <v>0</v>
      </c>
      <c r="I32" s="61">
        <f>COUNTIFS('(2)調査表'!$F:$F,$B32,'(2)調査表'!$E:$E,集計!I$1)</f>
        <v>0</v>
      </c>
      <c r="J32" s="61">
        <f>COUNTIFS('(2)調査表'!$F:$F,$B32,'(2)調査表'!$E:$E,集計!J$1)</f>
        <v>0</v>
      </c>
      <c r="K32" s="61">
        <f>COUNTIFS('(2)調査表'!$F:$F,$B32,'(2)調査表'!$E:$E,集計!K$1)</f>
        <v>0</v>
      </c>
      <c r="L32" s="61">
        <f>COUNTIFS('(2)調査表'!$F:$F,$B32,'(2)調査表'!$E:$E,集計!L$1)</f>
        <v>0</v>
      </c>
      <c r="M32" s="61">
        <f>COUNTIFS('(2)調査表'!$F:$F,$B32,'(2)調査表'!$E:$E,集計!M$1)</f>
        <v>0</v>
      </c>
      <c r="N32" s="61">
        <f>COUNTIFS('(2)調査表'!$F:$F,$B32,'(2)調査表'!$E:$E,集計!N$1)</f>
        <v>0</v>
      </c>
      <c r="O32" s="61">
        <f>COUNTIFS('(2)調査表'!$F:$F,$B32,'(2)調査表'!$E:$E,集計!O$1)</f>
        <v>0</v>
      </c>
      <c r="P32" s="61">
        <f>COUNTIFS('(2)調査表'!$F:$F,$B32,'(2)調査表'!$E:$E,集計!P$1)</f>
        <v>0</v>
      </c>
      <c r="Q32" s="61">
        <f>COUNTIFS('(2)調査表'!$F:$F,$B32,'(2)調査表'!$E:$E,集計!Q$1)</f>
        <v>0</v>
      </c>
      <c r="R32" s="61">
        <f>COUNTIFS('(2)調査表'!$F:$F,$B32,'(2)調査表'!$E:$E,集計!R$1)</f>
        <v>0</v>
      </c>
      <c r="S32">
        <f t="shared" si="0"/>
        <v>0</v>
      </c>
    </row>
    <row r="33" spans="1:19">
      <c r="A33" t="s">
        <v>51</v>
      </c>
      <c r="B33" s="40">
        <f t="shared" ref="B33" si="10">B14+19</f>
        <v>31</v>
      </c>
      <c r="C33" s="61">
        <f>COUNTIFS('(2)調査表'!$F:$F,$B33,'(2)調査表'!$E:$E,集計!C$1)</f>
        <v>0</v>
      </c>
      <c r="D33" s="61">
        <f>COUNTIFS('(2)調査表'!$F:$F,$B33,'(2)調査表'!$E:$E,集計!D$1)</f>
        <v>0</v>
      </c>
      <c r="E33" s="61">
        <f>COUNTIFS('(2)調査表'!$F:$F,$B33,'(2)調査表'!$E:$E,集計!E$1)</f>
        <v>0</v>
      </c>
      <c r="F33" s="61">
        <f>COUNTIFS('(2)調査表'!$F:$F,$B33,'(2)調査表'!$E:$E,集計!F$1)</f>
        <v>0</v>
      </c>
      <c r="G33" s="61">
        <f>COUNTIFS('(2)調査表'!$F:$F,$B33,'(2)調査表'!$E:$E,集計!G$1)</f>
        <v>0</v>
      </c>
      <c r="H33" s="61">
        <f>COUNTIFS('(2)調査表'!$F:$F,$B33,'(2)調査表'!$E:$E,集計!H$1)</f>
        <v>0</v>
      </c>
      <c r="I33" s="61">
        <f>COUNTIFS('(2)調査表'!$F:$F,$B33,'(2)調査表'!$E:$E,集計!I$1)</f>
        <v>0</v>
      </c>
      <c r="J33" s="61">
        <f>COUNTIFS('(2)調査表'!$F:$F,$B33,'(2)調査表'!$E:$E,集計!J$1)</f>
        <v>0</v>
      </c>
      <c r="K33" s="61">
        <f>COUNTIFS('(2)調査表'!$F:$F,$B33,'(2)調査表'!$E:$E,集計!K$1)</f>
        <v>0</v>
      </c>
      <c r="L33" s="61">
        <f>COUNTIFS('(2)調査表'!$F:$F,$B33,'(2)調査表'!$E:$E,集計!L$1)</f>
        <v>0</v>
      </c>
      <c r="M33" s="61">
        <f>COUNTIFS('(2)調査表'!$F:$F,$B33,'(2)調査表'!$E:$E,集計!M$1)</f>
        <v>0</v>
      </c>
      <c r="N33" s="61">
        <f>COUNTIFS('(2)調査表'!$F:$F,$B33,'(2)調査表'!$E:$E,集計!N$1)</f>
        <v>0</v>
      </c>
      <c r="O33" s="61">
        <f>COUNTIFS('(2)調査表'!$F:$F,$B33,'(2)調査表'!$E:$E,集計!O$1)</f>
        <v>0</v>
      </c>
      <c r="P33" s="61">
        <f>COUNTIFS('(2)調査表'!$F:$F,$B33,'(2)調査表'!$E:$E,集計!P$1)</f>
        <v>0</v>
      </c>
      <c r="Q33" s="61">
        <f>COUNTIFS('(2)調査表'!$F:$F,$B33,'(2)調査表'!$E:$E,集計!Q$1)</f>
        <v>0</v>
      </c>
      <c r="R33" s="61">
        <f>COUNTIFS('(2)調査表'!$F:$F,$B33,'(2)調査表'!$E:$E,集計!R$1)</f>
        <v>0</v>
      </c>
      <c r="S33">
        <f t="shared" si="0"/>
        <v>0</v>
      </c>
    </row>
    <row r="34" spans="1:19">
      <c r="A34" t="s">
        <v>52</v>
      </c>
      <c r="B34" s="40">
        <f t="shared" ref="B34" si="11">B14+20</f>
        <v>32</v>
      </c>
      <c r="C34" s="61">
        <f>COUNTIFS('(2)調査表'!$F:$F,$B34,'(2)調査表'!$E:$E,集計!C$1)</f>
        <v>0</v>
      </c>
      <c r="D34" s="61">
        <f>COUNTIFS('(2)調査表'!$F:$F,$B34,'(2)調査表'!$E:$E,集計!D$1)</f>
        <v>0</v>
      </c>
      <c r="E34" s="61">
        <f>COUNTIFS('(2)調査表'!$F:$F,$B34,'(2)調査表'!$E:$E,集計!E$1)</f>
        <v>0</v>
      </c>
      <c r="F34" s="61">
        <f>COUNTIFS('(2)調査表'!$F:$F,$B34,'(2)調査表'!$E:$E,集計!F$1)</f>
        <v>0</v>
      </c>
      <c r="G34" s="61">
        <f>COUNTIFS('(2)調査表'!$F:$F,$B34,'(2)調査表'!$E:$E,集計!G$1)</f>
        <v>0</v>
      </c>
      <c r="H34" s="61">
        <f>COUNTIFS('(2)調査表'!$F:$F,$B34,'(2)調査表'!$E:$E,集計!H$1)</f>
        <v>0</v>
      </c>
      <c r="I34" s="61">
        <f>COUNTIFS('(2)調査表'!$F:$F,$B34,'(2)調査表'!$E:$E,集計!I$1)</f>
        <v>0</v>
      </c>
      <c r="J34" s="61">
        <f>COUNTIFS('(2)調査表'!$F:$F,$B34,'(2)調査表'!$E:$E,集計!J$1)</f>
        <v>0</v>
      </c>
      <c r="K34" s="61">
        <f>COUNTIFS('(2)調査表'!$F:$F,$B34,'(2)調査表'!$E:$E,集計!K$1)</f>
        <v>0</v>
      </c>
      <c r="L34" s="61">
        <f>COUNTIFS('(2)調査表'!$F:$F,$B34,'(2)調査表'!$E:$E,集計!L$1)</f>
        <v>0</v>
      </c>
      <c r="M34" s="61">
        <f>COUNTIFS('(2)調査表'!$F:$F,$B34,'(2)調査表'!$E:$E,集計!M$1)</f>
        <v>0</v>
      </c>
      <c r="N34" s="61">
        <f>COUNTIFS('(2)調査表'!$F:$F,$B34,'(2)調査表'!$E:$E,集計!N$1)</f>
        <v>0</v>
      </c>
      <c r="O34" s="61">
        <f>COUNTIFS('(2)調査表'!$F:$F,$B34,'(2)調査表'!$E:$E,集計!O$1)</f>
        <v>0</v>
      </c>
      <c r="P34" s="61">
        <f>COUNTIFS('(2)調査表'!$F:$F,$B34,'(2)調査表'!$E:$E,集計!P$1)</f>
        <v>0</v>
      </c>
      <c r="Q34" s="61">
        <f>COUNTIFS('(2)調査表'!$F:$F,$B34,'(2)調査表'!$E:$E,集計!Q$1)</f>
        <v>0</v>
      </c>
      <c r="R34" s="61">
        <f>COUNTIFS('(2)調査表'!$F:$F,$B34,'(2)調査表'!$E:$E,集計!R$1)</f>
        <v>0</v>
      </c>
      <c r="S34">
        <f t="shared" si="0"/>
        <v>0</v>
      </c>
    </row>
    <row r="35" spans="1:19">
      <c r="A35" t="s">
        <v>53</v>
      </c>
      <c r="B35" s="40">
        <f t="shared" ref="B35" si="12">B14+21</f>
        <v>33</v>
      </c>
      <c r="C35" s="61">
        <f>COUNTIFS('(2)調査表'!$F:$F,$B35,'(2)調査表'!$E:$E,集計!C$1)</f>
        <v>0</v>
      </c>
      <c r="D35" s="61">
        <f>COUNTIFS('(2)調査表'!$F:$F,$B35,'(2)調査表'!$E:$E,集計!D$1)</f>
        <v>0</v>
      </c>
      <c r="E35" s="61">
        <f>COUNTIFS('(2)調査表'!$F:$F,$B35,'(2)調査表'!$E:$E,集計!E$1)</f>
        <v>0</v>
      </c>
      <c r="F35" s="61">
        <f>COUNTIFS('(2)調査表'!$F:$F,$B35,'(2)調査表'!$E:$E,集計!F$1)</f>
        <v>0</v>
      </c>
      <c r="G35" s="61">
        <f>COUNTIFS('(2)調査表'!$F:$F,$B35,'(2)調査表'!$E:$E,集計!G$1)</f>
        <v>0</v>
      </c>
      <c r="H35" s="61">
        <f>COUNTIFS('(2)調査表'!$F:$F,$B35,'(2)調査表'!$E:$E,集計!H$1)</f>
        <v>0</v>
      </c>
      <c r="I35" s="61">
        <f>COUNTIFS('(2)調査表'!$F:$F,$B35,'(2)調査表'!$E:$E,集計!I$1)</f>
        <v>0</v>
      </c>
      <c r="J35" s="61">
        <f>COUNTIFS('(2)調査表'!$F:$F,$B35,'(2)調査表'!$E:$E,集計!J$1)</f>
        <v>0</v>
      </c>
      <c r="K35" s="61">
        <f>COUNTIFS('(2)調査表'!$F:$F,$B35,'(2)調査表'!$E:$E,集計!K$1)</f>
        <v>0</v>
      </c>
      <c r="L35" s="61">
        <f>COUNTIFS('(2)調査表'!$F:$F,$B35,'(2)調査表'!$E:$E,集計!L$1)</f>
        <v>0</v>
      </c>
      <c r="M35" s="61">
        <f>COUNTIFS('(2)調査表'!$F:$F,$B35,'(2)調査表'!$E:$E,集計!M$1)</f>
        <v>0</v>
      </c>
      <c r="N35" s="61">
        <f>COUNTIFS('(2)調査表'!$F:$F,$B35,'(2)調査表'!$E:$E,集計!N$1)</f>
        <v>0</v>
      </c>
      <c r="O35" s="61">
        <f>COUNTIFS('(2)調査表'!$F:$F,$B35,'(2)調査表'!$E:$E,集計!O$1)</f>
        <v>0</v>
      </c>
      <c r="P35" s="61">
        <f>COUNTIFS('(2)調査表'!$F:$F,$B35,'(2)調査表'!$E:$E,集計!P$1)</f>
        <v>0</v>
      </c>
      <c r="Q35" s="61">
        <f>COUNTIFS('(2)調査表'!$F:$F,$B35,'(2)調査表'!$E:$E,集計!Q$1)</f>
        <v>0</v>
      </c>
      <c r="R35" s="61">
        <f>COUNTIFS('(2)調査表'!$F:$F,$B35,'(2)調査表'!$E:$E,集計!R$1)</f>
        <v>0</v>
      </c>
      <c r="S35">
        <f t="shared" si="0"/>
        <v>0</v>
      </c>
    </row>
    <row r="36" spans="1:19">
      <c r="A36" t="s">
        <v>54</v>
      </c>
      <c r="B36" s="40">
        <f t="shared" ref="B36" si="13">B17+19</f>
        <v>34</v>
      </c>
      <c r="C36" s="61">
        <f>COUNTIFS('(2)調査表'!$F:$F,$B36,'(2)調査表'!$E:$E,集計!C$1)</f>
        <v>0</v>
      </c>
      <c r="D36" s="61">
        <f>COUNTIFS('(2)調査表'!$F:$F,$B36,'(2)調査表'!$E:$E,集計!D$1)</f>
        <v>0</v>
      </c>
      <c r="E36" s="61">
        <f>COUNTIFS('(2)調査表'!$F:$F,$B36,'(2)調査表'!$E:$E,集計!E$1)</f>
        <v>0</v>
      </c>
      <c r="F36" s="61">
        <f>COUNTIFS('(2)調査表'!$F:$F,$B36,'(2)調査表'!$E:$E,集計!F$1)</f>
        <v>0</v>
      </c>
      <c r="G36" s="61">
        <f>COUNTIFS('(2)調査表'!$F:$F,$B36,'(2)調査表'!$E:$E,集計!G$1)</f>
        <v>0</v>
      </c>
      <c r="H36" s="61">
        <f>COUNTIFS('(2)調査表'!$F:$F,$B36,'(2)調査表'!$E:$E,集計!H$1)</f>
        <v>0</v>
      </c>
      <c r="I36" s="61">
        <f>COUNTIFS('(2)調査表'!$F:$F,$B36,'(2)調査表'!$E:$E,集計!I$1)</f>
        <v>0</v>
      </c>
      <c r="J36" s="61">
        <f>COUNTIFS('(2)調査表'!$F:$F,$B36,'(2)調査表'!$E:$E,集計!J$1)</f>
        <v>0</v>
      </c>
      <c r="K36" s="61">
        <f>COUNTIFS('(2)調査表'!$F:$F,$B36,'(2)調査表'!$E:$E,集計!K$1)</f>
        <v>0</v>
      </c>
      <c r="L36" s="61">
        <f>COUNTIFS('(2)調査表'!$F:$F,$B36,'(2)調査表'!$E:$E,集計!L$1)</f>
        <v>0</v>
      </c>
      <c r="M36" s="61">
        <f>COUNTIFS('(2)調査表'!$F:$F,$B36,'(2)調査表'!$E:$E,集計!M$1)</f>
        <v>0</v>
      </c>
      <c r="N36" s="61">
        <f>COUNTIFS('(2)調査表'!$F:$F,$B36,'(2)調査表'!$E:$E,集計!N$1)</f>
        <v>0</v>
      </c>
      <c r="O36" s="61">
        <f>COUNTIFS('(2)調査表'!$F:$F,$B36,'(2)調査表'!$E:$E,集計!O$1)</f>
        <v>0</v>
      </c>
      <c r="P36" s="61">
        <f>COUNTIFS('(2)調査表'!$F:$F,$B36,'(2)調査表'!$E:$E,集計!P$1)</f>
        <v>0</v>
      </c>
      <c r="Q36" s="61">
        <f>COUNTIFS('(2)調査表'!$F:$F,$B36,'(2)調査表'!$E:$E,集計!Q$1)</f>
        <v>0</v>
      </c>
      <c r="R36" s="61">
        <f>COUNTIFS('(2)調査表'!$F:$F,$B36,'(2)調査表'!$E:$E,集計!R$1)</f>
        <v>0</v>
      </c>
      <c r="S36">
        <f t="shared" si="0"/>
        <v>0</v>
      </c>
    </row>
    <row r="37" spans="1:19">
      <c r="A37" t="s">
        <v>55</v>
      </c>
      <c r="B37" s="40">
        <f t="shared" ref="B37" si="14">B17+20</f>
        <v>35</v>
      </c>
      <c r="C37" s="61">
        <f>COUNTIFS('(2)調査表'!$F:$F,$B37,'(2)調査表'!$E:$E,集計!C$1)</f>
        <v>0</v>
      </c>
      <c r="D37" s="61">
        <f>COUNTIFS('(2)調査表'!$F:$F,$B37,'(2)調査表'!$E:$E,集計!D$1)</f>
        <v>0</v>
      </c>
      <c r="E37" s="61">
        <f>COUNTIFS('(2)調査表'!$F:$F,$B37,'(2)調査表'!$E:$E,集計!E$1)</f>
        <v>0</v>
      </c>
      <c r="F37" s="61">
        <f>COUNTIFS('(2)調査表'!$F:$F,$B37,'(2)調査表'!$E:$E,集計!F$1)</f>
        <v>0</v>
      </c>
      <c r="G37" s="61">
        <f>COUNTIFS('(2)調査表'!$F:$F,$B37,'(2)調査表'!$E:$E,集計!G$1)</f>
        <v>0</v>
      </c>
      <c r="H37" s="61">
        <f>COUNTIFS('(2)調査表'!$F:$F,$B37,'(2)調査表'!$E:$E,集計!H$1)</f>
        <v>0</v>
      </c>
      <c r="I37" s="61">
        <f>COUNTIFS('(2)調査表'!$F:$F,$B37,'(2)調査表'!$E:$E,集計!I$1)</f>
        <v>0</v>
      </c>
      <c r="J37" s="61">
        <f>COUNTIFS('(2)調査表'!$F:$F,$B37,'(2)調査表'!$E:$E,集計!J$1)</f>
        <v>0</v>
      </c>
      <c r="K37" s="61">
        <f>COUNTIFS('(2)調査表'!$F:$F,$B37,'(2)調査表'!$E:$E,集計!K$1)</f>
        <v>0</v>
      </c>
      <c r="L37" s="61">
        <f>COUNTIFS('(2)調査表'!$F:$F,$B37,'(2)調査表'!$E:$E,集計!L$1)</f>
        <v>0</v>
      </c>
      <c r="M37" s="61">
        <f>COUNTIFS('(2)調査表'!$F:$F,$B37,'(2)調査表'!$E:$E,集計!M$1)</f>
        <v>0</v>
      </c>
      <c r="N37" s="61">
        <f>COUNTIFS('(2)調査表'!$F:$F,$B37,'(2)調査表'!$E:$E,集計!N$1)</f>
        <v>0</v>
      </c>
      <c r="O37" s="61">
        <f>COUNTIFS('(2)調査表'!$F:$F,$B37,'(2)調査表'!$E:$E,集計!O$1)</f>
        <v>0</v>
      </c>
      <c r="P37" s="61">
        <f>COUNTIFS('(2)調査表'!$F:$F,$B37,'(2)調査表'!$E:$E,集計!P$1)</f>
        <v>0</v>
      </c>
      <c r="Q37" s="61">
        <f>COUNTIFS('(2)調査表'!$F:$F,$B37,'(2)調査表'!$E:$E,集計!Q$1)</f>
        <v>0</v>
      </c>
      <c r="R37" s="61">
        <f>COUNTIFS('(2)調査表'!$F:$F,$B37,'(2)調査表'!$E:$E,集計!R$1)</f>
        <v>0</v>
      </c>
      <c r="S37">
        <f t="shared" si="0"/>
        <v>0</v>
      </c>
    </row>
    <row r="38" spans="1:19">
      <c r="A38" t="s">
        <v>56</v>
      </c>
      <c r="B38" s="40">
        <f t="shared" ref="B38" si="15">B17+21</f>
        <v>36</v>
      </c>
      <c r="C38" s="61">
        <f>COUNTIFS('(2)調査表'!$F:$F,$B38,'(2)調査表'!$E:$E,集計!C$1)</f>
        <v>0</v>
      </c>
      <c r="D38" s="61">
        <f>COUNTIFS('(2)調査表'!$F:$F,$B38,'(2)調査表'!$E:$E,集計!D$1)</f>
        <v>0</v>
      </c>
      <c r="E38" s="61">
        <f>COUNTIFS('(2)調査表'!$F:$F,$B38,'(2)調査表'!$E:$E,集計!E$1)</f>
        <v>0</v>
      </c>
      <c r="F38" s="61">
        <f>COUNTIFS('(2)調査表'!$F:$F,$B38,'(2)調査表'!$E:$E,集計!F$1)</f>
        <v>0</v>
      </c>
      <c r="G38" s="61">
        <f>COUNTIFS('(2)調査表'!$F:$F,$B38,'(2)調査表'!$E:$E,集計!G$1)</f>
        <v>0</v>
      </c>
      <c r="H38" s="61">
        <f>COUNTIFS('(2)調査表'!$F:$F,$B38,'(2)調査表'!$E:$E,集計!H$1)</f>
        <v>0</v>
      </c>
      <c r="I38" s="61">
        <f>COUNTIFS('(2)調査表'!$F:$F,$B38,'(2)調査表'!$E:$E,集計!I$1)</f>
        <v>0</v>
      </c>
      <c r="J38" s="61">
        <f>COUNTIFS('(2)調査表'!$F:$F,$B38,'(2)調査表'!$E:$E,集計!J$1)</f>
        <v>0</v>
      </c>
      <c r="K38" s="61">
        <f>COUNTIFS('(2)調査表'!$F:$F,$B38,'(2)調査表'!$E:$E,集計!K$1)</f>
        <v>0</v>
      </c>
      <c r="L38" s="61">
        <f>COUNTIFS('(2)調査表'!$F:$F,$B38,'(2)調査表'!$E:$E,集計!L$1)</f>
        <v>0</v>
      </c>
      <c r="M38" s="61">
        <f>COUNTIFS('(2)調査表'!$F:$F,$B38,'(2)調査表'!$E:$E,集計!M$1)</f>
        <v>0</v>
      </c>
      <c r="N38" s="61">
        <f>COUNTIFS('(2)調査表'!$F:$F,$B38,'(2)調査表'!$E:$E,集計!N$1)</f>
        <v>0</v>
      </c>
      <c r="O38" s="61">
        <f>COUNTIFS('(2)調査表'!$F:$F,$B38,'(2)調査表'!$E:$E,集計!O$1)</f>
        <v>0</v>
      </c>
      <c r="P38" s="61">
        <f>COUNTIFS('(2)調査表'!$F:$F,$B38,'(2)調査表'!$E:$E,集計!P$1)</f>
        <v>0</v>
      </c>
      <c r="Q38" s="61">
        <f>COUNTIFS('(2)調査表'!$F:$F,$B38,'(2)調査表'!$E:$E,集計!Q$1)</f>
        <v>0</v>
      </c>
      <c r="R38" s="61">
        <f>COUNTIFS('(2)調査表'!$F:$F,$B38,'(2)調査表'!$E:$E,集計!R$1)</f>
        <v>0</v>
      </c>
      <c r="S38">
        <f t="shared" si="0"/>
        <v>0</v>
      </c>
    </row>
    <row r="39" spans="1:19">
      <c r="A39" t="s">
        <v>57</v>
      </c>
      <c r="B39" s="40">
        <f t="shared" ref="B39" si="16">B20+19</f>
        <v>37</v>
      </c>
      <c r="C39" s="61">
        <f>COUNTIFS('(2)調査表'!$F:$F,$B39,'(2)調査表'!$E:$E,集計!C$1)</f>
        <v>0</v>
      </c>
      <c r="D39" s="61">
        <f>COUNTIFS('(2)調査表'!$F:$F,$B39,'(2)調査表'!$E:$E,集計!D$1)</f>
        <v>0</v>
      </c>
      <c r="E39" s="61">
        <f>COUNTIFS('(2)調査表'!$F:$F,$B39,'(2)調査表'!$E:$E,集計!E$1)</f>
        <v>0</v>
      </c>
      <c r="F39" s="61">
        <f>COUNTIFS('(2)調査表'!$F:$F,$B39,'(2)調査表'!$E:$E,集計!F$1)</f>
        <v>0</v>
      </c>
      <c r="G39" s="61">
        <f>COUNTIFS('(2)調査表'!$F:$F,$B39,'(2)調査表'!$E:$E,集計!G$1)</f>
        <v>0</v>
      </c>
      <c r="H39" s="61">
        <f>COUNTIFS('(2)調査表'!$F:$F,$B39,'(2)調査表'!$E:$E,集計!H$1)</f>
        <v>0</v>
      </c>
      <c r="I39" s="61">
        <f>COUNTIFS('(2)調査表'!$F:$F,$B39,'(2)調査表'!$E:$E,集計!I$1)</f>
        <v>0</v>
      </c>
      <c r="J39" s="61">
        <f>COUNTIFS('(2)調査表'!$F:$F,$B39,'(2)調査表'!$E:$E,集計!J$1)</f>
        <v>0</v>
      </c>
      <c r="K39" s="61">
        <f>COUNTIFS('(2)調査表'!$F:$F,$B39,'(2)調査表'!$E:$E,集計!K$1)</f>
        <v>0</v>
      </c>
      <c r="L39" s="61">
        <f>COUNTIFS('(2)調査表'!$F:$F,$B39,'(2)調査表'!$E:$E,集計!L$1)</f>
        <v>0</v>
      </c>
      <c r="M39" s="61">
        <f>COUNTIFS('(2)調査表'!$F:$F,$B39,'(2)調査表'!$E:$E,集計!M$1)</f>
        <v>0</v>
      </c>
      <c r="N39" s="61">
        <f>COUNTIFS('(2)調査表'!$F:$F,$B39,'(2)調査表'!$E:$E,集計!N$1)</f>
        <v>0</v>
      </c>
      <c r="O39" s="61">
        <f>COUNTIFS('(2)調査表'!$F:$F,$B39,'(2)調査表'!$E:$E,集計!O$1)</f>
        <v>0</v>
      </c>
      <c r="P39" s="61">
        <f>COUNTIFS('(2)調査表'!$F:$F,$B39,'(2)調査表'!$E:$E,集計!P$1)</f>
        <v>0</v>
      </c>
      <c r="Q39" s="61">
        <f>COUNTIFS('(2)調査表'!$F:$F,$B39,'(2)調査表'!$E:$E,集計!Q$1)</f>
        <v>0</v>
      </c>
      <c r="R39" s="61">
        <f>COUNTIFS('(2)調査表'!$F:$F,$B39,'(2)調査表'!$E:$E,集計!R$1)</f>
        <v>0</v>
      </c>
      <c r="S39">
        <f t="shared" si="0"/>
        <v>0</v>
      </c>
    </row>
    <row r="40" spans="1:19">
      <c r="A40" t="s">
        <v>58</v>
      </c>
      <c r="B40" s="40">
        <f t="shared" ref="B40" si="17">B20+20</f>
        <v>38</v>
      </c>
      <c r="C40" s="61">
        <f>COUNTIFS('(2)調査表'!$F:$F,$B40,'(2)調査表'!$E:$E,集計!C$1)</f>
        <v>0</v>
      </c>
      <c r="D40" s="61">
        <f>COUNTIFS('(2)調査表'!$F:$F,$B40,'(2)調査表'!$E:$E,集計!D$1)</f>
        <v>0</v>
      </c>
      <c r="E40" s="61">
        <f>COUNTIFS('(2)調査表'!$F:$F,$B40,'(2)調査表'!$E:$E,集計!E$1)</f>
        <v>0</v>
      </c>
      <c r="F40" s="61">
        <f>COUNTIFS('(2)調査表'!$F:$F,$B40,'(2)調査表'!$E:$E,集計!F$1)</f>
        <v>0</v>
      </c>
      <c r="G40" s="61">
        <f>COUNTIFS('(2)調査表'!$F:$F,$B40,'(2)調査表'!$E:$E,集計!G$1)</f>
        <v>0</v>
      </c>
      <c r="H40" s="61">
        <f>COUNTIFS('(2)調査表'!$F:$F,$B40,'(2)調査表'!$E:$E,集計!H$1)</f>
        <v>0</v>
      </c>
      <c r="I40" s="61">
        <f>COUNTIFS('(2)調査表'!$F:$F,$B40,'(2)調査表'!$E:$E,集計!I$1)</f>
        <v>0</v>
      </c>
      <c r="J40" s="61">
        <f>COUNTIFS('(2)調査表'!$F:$F,$B40,'(2)調査表'!$E:$E,集計!J$1)</f>
        <v>0</v>
      </c>
      <c r="K40" s="61">
        <f>COUNTIFS('(2)調査表'!$F:$F,$B40,'(2)調査表'!$E:$E,集計!K$1)</f>
        <v>0</v>
      </c>
      <c r="L40" s="61">
        <f>COUNTIFS('(2)調査表'!$F:$F,$B40,'(2)調査表'!$E:$E,集計!L$1)</f>
        <v>0</v>
      </c>
      <c r="M40" s="61">
        <f>COUNTIFS('(2)調査表'!$F:$F,$B40,'(2)調査表'!$E:$E,集計!M$1)</f>
        <v>0</v>
      </c>
      <c r="N40" s="61">
        <f>COUNTIFS('(2)調査表'!$F:$F,$B40,'(2)調査表'!$E:$E,集計!N$1)</f>
        <v>0</v>
      </c>
      <c r="O40" s="61">
        <f>COUNTIFS('(2)調査表'!$F:$F,$B40,'(2)調査表'!$E:$E,集計!O$1)</f>
        <v>0</v>
      </c>
      <c r="P40" s="61">
        <f>COUNTIFS('(2)調査表'!$F:$F,$B40,'(2)調査表'!$E:$E,集計!P$1)</f>
        <v>0</v>
      </c>
      <c r="Q40" s="61">
        <f>COUNTIFS('(2)調査表'!$F:$F,$B40,'(2)調査表'!$E:$E,集計!Q$1)</f>
        <v>0</v>
      </c>
      <c r="R40" s="61">
        <f>COUNTIFS('(2)調査表'!$F:$F,$B40,'(2)調査表'!$E:$E,集計!R$1)</f>
        <v>0</v>
      </c>
      <c r="S40">
        <f t="shared" si="0"/>
        <v>0</v>
      </c>
    </row>
    <row r="41" spans="1:19">
      <c r="A41" t="s">
        <v>59</v>
      </c>
      <c r="B41" s="40">
        <f t="shared" ref="B41" si="18">B20+21</f>
        <v>39</v>
      </c>
      <c r="C41" s="61">
        <f>COUNTIFS('(2)調査表'!$F:$F,$B41,'(2)調査表'!$E:$E,集計!C$1)</f>
        <v>0</v>
      </c>
      <c r="D41" s="61">
        <f>COUNTIFS('(2)調査表'!$F:$F,$B41,'(2)調査表'!$E:$E,集計!D$1)</f>
        <v>0</v>
      </c>
      <c r="E41" s="61">
        <f>COUNTIFS('(2)調査表'!$F:$F,$B41,'(2)調査表'!$E:$E,集計!E$1)</f>
        <v>0</v>
      </c>
      <c r="F41" s="61">
        <f>COUNTIFS('(2)調査表'!$F:$F,$B41,'(2)調査表'!$E:$E,集計!F$1)</f>
        <v>0</v>
      </c>
      <c r="G41" s="61">
        <f>COUNTIFS('(2)調査表'!$F:$F,$B41,'(2)調査表'!$E:$E,集計!G$1)</f>
        <v>0</v>
      </c>
      <c r="H41" s="61">
        <f>COUNTIFS('(2)調査表'!$F:$F,$B41,'(2)調査表'!$E:$E,集計!H$1)</f>
        <v>0</v>
      </c>
      <c r="I41" s="61">
        <f>COUNTIFS('(2)調査表'!$F:$F,$B41,'(2)調査表'!$E:$E,集計!I$1)</f>
        <v>0</v>
      </c>
      <c r="J41" s="61">
        <f>COUNTIFS('(2)調査表'!$F:$F,$B41,'(2)調査表'!$E:$E,集計!J$1)</f>
        <v>0</v>
      </c>
      <c r="K41" s="61">
        <f>COUNTIFS('(2)調査表'!$F:$F,$B41,'(2)調査表'!$E:$E,集計!K$1)</f>
        <v>0</v>
      </c>
      <c r="L41" s="61">
        <f>COUNTIFS('(2)調査表'!$F:$F,$B41,'(2)調査表'!$E:$E,集計!L$1)</f>
        <v>0</v>
      </c>
      <c r="M41" s="61">
        <f>COUNTIFS('(2)調査表'!$F:$F,$B41,'(2)調査表'!$E:$E,集計!M$1)</f>
        <v>0</v>
      </c>
      <c r="N41" s="61">
        <f>COUNTIFS('(2)調査表'!$F:$F,$B41,'(2)調査表'!$E:$E,集計!N$1)</f>
        <v>0</v>
      </c>
      <c r="O41" s="61">
        <f>COUNTIFS('(2)調査表'!$F:$F,$B41,'(2)調査表'!$E:$E,集計!O$1)</f>
        <v>0</v>
      </c>
      <c r="P41" s="61">
        <f>COUNTIFS('(2)調査表'!$F:$F,$B41,'(2)調査表'!$E:$E,集計!P$1)</f>
        <v>0</v>
      </c>
      <c r="Q41" s="61">
        <f>COUNTIFS('(2)調査表'!$F:$F,$B41,'(2)調査表'!$E:$E,集計!Q$1)</f>
        <v>0</v>
      </c>
      <c r="R41" s="61">
        <f>COUNTIFS('(2)調査表'!$F:$F,$B41,'(2)調査表'!$E:$E,集計!R$1)</f>
        <v>0</v>
      </c>
      <c r="S41">
        <f t="shared" si="0"/>
        <v>0</v>
      </c>
    </row>
    <row r="42" spans="1:19">
      <c r="A42" t="s">
        <v>60</v>
      </c>
      <c r="B42" s="40">
        <f t="shared" ref="B42" si="19">B23+19</f>
        <v>40</v>
      </c>
      <c r="C42" s="61">
        <f>COUNTIFS('(2)調査表'!$F:$F,$B42,'(2)調査表'!$E:$E,集計!C$1)</f>
        <v>0</v>
      </c>
      <c r="D42" s="61">
        <f>COUNTIFS('(2)調査表'!$F:$F,$B42,'(2)調査表'!$E:$E,集計!D$1)</f>
        <v>0</v>
      </c>
      <c r="E42" s="61">
        <f>COUNTIFS('(2)調査表'!$F:$F,$B42,'(2)調査表'!$E:$E,集計!E$1)</f>
        <v>0</v>
      </c>
      <c r="F42" s="61">
        <f>COUNTIFS('(2)調査表'!$F:$F,$B42,'(2)調査表'!$E:$E,集計!F$1)</f>
        <v>0</v>
      </c>
      <c r="G42" s="61">
        <f>COUNTIFS('(2)調査表'!$F:$F,$B42,'(2)調査表'!$E:$E,集計!G$1)</f>
        <v>0</v>
      </c>
      <c r="H42" s="61">
        <f>COUNTIFS('(2)調査表'!$F:$F,$B42,'(2)調査表'!$E:$E,集計!H$1)</f>
        <v>0</v>
      </c>
      <c r="I42" s="61">
        <f>COUNTIFS('(2)調査表'!$F:$F,$B42,'(2)調査表'!$E:$E,集計!I$1)</f>
        <v>0</v>
      </c>
      <c r="J42" s="61">
        <f>COUNTIFS('(2)調査表'!$F:$F,$B42,'(2)調査表'!$E:$E,集計!J$1)</f>
        <v>0</v>
      </c>
      <c r="K42" s="61">
        <f>COUNTIFS('(2)調査表'!$F:$F,$B42,'(2)調査表'!$E:$E,集計!K$1)</f>
        <v>0</v>
      </c>
      <c r="L42" s="61">
        <f>COUNTIFS('(2)調査表'!$F:$F,$B42,'(2)調査表'!$E:$E,集計!L$1)</f>
        <v>0</v>
      </c>
      <c r="M42" s="61">
        <f>COUNTIFS('(2)調査表'!$F:$F,$B42,'(2)調査表'!$E:$E,集計!M$1)</f>
        <v>0</v>
      </c>
      <c r="N42" s="61">
        <f>COUNTIFS('(2)調査表'!$F:$F,$B42,'(2)調査表'!$E:$E,集計!N$1)</f>
        <v>0</v>
      </c>
      <c r="O42" s="61">
        <f>COUNTIFS('(2)調査表'!$F:$F,$B42,'(2)調査表'!$E:$E,集計!O$1)</f>
        <v>0</v>
      </c>
      <c r="P42" s="61">
        <f>COUNTIFS('(2)調査表'!$F:$F,$B42,'(2)調査表'!$E:$E,集計!P$1)</f>
        <v>0</v>
      </c>
      <c r="Q42" s="61">
        <f>COUNTIFS('(2)調査表'!$F:$F,$B42,'(2)調査表'!$E:$E,集計!Q$1)</f>
        <v>0</v>
      </c>
      <c r="R42" s="61">
        <f>COUNTIFS('(2)調査表'!$F:$F,$B42,'(2)調査表'!$E:$E,集計!R$1)</f>
        <v>0</v>
      </c>
      <c r="S42">
        <f t="shared" si="0"/>
        <v>0</v>
      </c>
    </row>
    <row r="43" spans="1:19">
      <c r="A43" t="s">
        <v>61</v>
      </c>
      <c r="B43" s="40">
        <f t="shared" ref="B43" si="20">B23+20</f>
        <v>41</v>
      </c>
      <c r="C43" s="61">
        <f>COUNTIFS('(2)調査表'!$F:$F,$B43,'(2)調査表'!$E:$E,集計!C$1)</f>
        <v>0</v>
      </c>
      <c r="D43" s="61">
        <f>COUNTIFS('(2)調査表'!$F:$F,$B43,'(2)調査表'!$E:$E,集計!D$1)</f>
        <v>0</v>
      </c>
      <c r="E43" s="61">
        <f>COUNTIFS('(2)調査表'!$F:$F,$B43,'(2)調査表'!$E:$E,集計!E$1)</f>
        <v>0</v>
      </c>
      <c r="F43" s="61">
        <f>COUNTIFS('(2)調査表'!$F:$F,$B43,'(2)調査表'!$E:$E,集計!F$1)</f>
        <v>0</v>
      </c>
      <c r="G43" s="61">
        <f>COUNTIFS('(2)調査表'!$F:$F,$B43,'(2)調査表'!$E:$E,集計!G$1)</f>
        <v>0</v>
      </c>
      <c r="H43" s="61">
        <f>COUNTIFS('(2)調査表'!$F:$F,$B43,'(2)調査表'!$E:$E,集計!H$1)</f>
        <v>0</v>
      </c>
      <c r="I43" s="61">
        <f>COUNTIFS('(2)調査表'!$F:$F,$B43,'(2)調査表'!$E:$E,集計!I$1)</f>
        <v>0</v>
      </c>
      <c r="J43" s="61">
        <f>COUNTIFS('(2)調査表'!$F:$F,$B43,'(2)調査表'!$E:$E,集計!J$1)</f>
        <v>0</v>
      </c>
      <c r="K43" s="61">
        <f>COUNTIFS('(2)調査表'!$F:$F,$B43,'(2)調査表'!$E:$E,集計!K$1)</f>
        <v>0</v>
      </c>
      <c r="L43" s="61">
        <f>COUNTIFS('(2)調査表'!$F:$F,$B43,'(2)調査表'!$E:$E,集計!L$1)</f>
        <v>0</v>
      </c>
      <c r="M43" s="61">
        <f>COUNTIFS('(2)調査表'!$F:$F,$B43,'(2)調査表'!$E:$E,集計!M$1)</f>
        <v>0</v>
      </c>
      <c r="N43" s="61">
        <f>COUNTIFS('(2)調査表'!$F:$F,$B43,'(2)調査表'!$E:$E,集計!N$1)</f>
        <v>0</v>
      </c>
      <c r="O43" s="61">
        <f>COUNTIFS('(2)調査表'!$F:$F,$B43,'(2)調査表'!$E:$E,集計!O$1)</f>
        <v>0</v>
      </c>
      <c r="P43" s="61">
        <f>COUNTIFS('(2)調査表'!$F:$F,$B43,'(2)調査表'!$E:$E,集計!P$1)</f>
        <v>0</v>
      </c>
      <c r="Q43" s="61">
        <f>COUNTIFS('(2)調査表'!$F:$F,$B43,'(2)調査表'!$E:$E,集計!Q$1)</f>
        <v>0</v>
      </c>
      <c r="R43" s="61">
        <f>COUNTIFS('(2)調査表'!$F:$F,$B43,'(2)調査表'!$E:$E,集計!R$1)</f>
        <v>0</v>
      </c>
      <c r="S43">
        <f t="shared" si="0"/>
        <v>0</v>
      </c>
    </row>
    <row r="44" spans="1:19">
      <c r="A44" t="s">
        <v>62</v>
      </c>
      <c r="B44" s="40">
        <f t="shared" ref="B44" si="21">B23+21</f>
        <v>42</v>
      </c>
      <c r="C44" s="61">
        <f>COUNTIFS('(2)調査表'!$F:$F,$B44,'(2)調査表'!$E:$E,集計!C$1)</f>
        <v>0</v>
      </c>
      <c r="D44" s="61">
        <f>COUNTIFS('(2)調査表'!$F:$F,$B44,'(2)調査表'!$E:$E,集計!D$1)</f>
        <v>0</v>
      </c>
      <c r="E44" s="61">
        <f>COUNTIFS('(2)調査表'!$F:$F,$B44,'(2)調査表'!$E:$E,集計!E$1)</f>
        <v>0</v>
      </c>
      <c r="F44" s="61">
        <f>COUNTIFS('(2)調査表'!$F:$F,$B44,'(2)調査表'!$E:$E,集計!F$1)</f>
        <v>0</v>
      </c>
      <c r="G44" s="61">
        <f>COUNTIFS('(2)調査表'!$F:$F,$B44,'(2)調査表'!$E:$E,集計!G$1)</f>
        <v>0</v>
      </c>
      <c r="H44" s="61">
        <f>COUNTIFS('(2)調査表'!$F:$F,$B44,'(2)調査表'!$E:$E,集計!H$1)</f>
        <v>0</v>
      </c>
      <c r="I44" s="61">
        <f>COUNTIFS('(2)調査表'!$F:$F,$B44,'(2)調査表'!$E:$E,集計!I$1)</f>
        <v>0</v>
      </c>
      <c r="J44" s="61">
        <f>COUNTIFS('(2)調査表'!$F:$F,$B44,'(2)調査表'!$E:$E,集計!J$1)</f>
        <v>0</v>
      </c>
      <c r="K44" s="61">
        <f>COUNTIFS('(2)調査表'!$F:$F,$B44,'(2)調査表'!$E:$E,集計!K$1)</f>
        <v>0</v>
      </c>
      <c r="L44" s="61">
        <f>COUNTIFS('(2)調査表'!$F:$F,$B44,'(2)調査表'!$E:$E,集計!L$1)</f>
        <v>0</v>
      </c>
      <c r="M44" s="61">
        <f>COUNTIFS('(2)調査表'!$F:$F,$B44,'(2)調査表'!$E:$E,集計!M$1)</f>
        <v>0</v>
      </c>
      <c r="N44" s="61">
        <f>COUNTIFS('(2)調査表'!$F:$F,$B44,'(2)調査表'!$E:$E,集計!N$1)</f>
        <v>0</v>
      </c>
      <c r="O44" s="61">
        <f>COUNTIFS('(2)調査表'!$F:$F,$B44,'(2)調査表'!$E:$E,集計!O$1)</f>
        <v>0</v>
      </c>
      <c r="P44" s="61">
        <f>COUNTIFS('(2)調査表'!$F:$F,$B44,'(2)調査表'!$E:$E,集計!P$1)</f>
        <v>0</v>
      </c>
      <c r="Q44" s="61">
        <f>COUNTIFS('(2)調査表'!$F:$F,$B44,'(2)調査表'!$E:$E,集計!Q$1)</f>
        <v>0</v>
      </c>
      <c r="R44" s="61">
        <f>COUNTIFS('(2)調査表'!$F:$F,$B44,'(2)調査表'!$E:$E,集計!R$1)</f>
        <v>0</v>
      </c>
      <c r="S44">
        <f t="shared" si="0"/>
        <v>0</v>
      </c>
    </row>
    <row r="45" spans="1:19">
      <c r="A45" t="s">
        <v>63</v>
      </c>
      <c r="B45" s="40">
        <f t="shared" ref="B45" si="22">B26+19</f>
        <v>43</v>
      </c>
      <c r="C45" s="61">
        <f>COUNTIFS('(2)調査表'!$F:$F,$B45,'(2)調査表'!$E:$E,集計!C$1)</f>
        <v>0</v>
      </c>
      <c r="D45" s="61">
        <f>COUNTIFS('(2)調査表'!$F:$F,$B45,'(2)調査表'!$E:$E,集計!D$1)</f>
        <v>0</v>
      </c>
      <c r="E45" s="61">
        <f>COUNTIFS('(2)調査表'!$F:$F,$B45,'(2)調査表'!$E:$E,集計!E$1)</f>
        <v>0</v>
      </c>
      <c r="F45" s="61">
        <f>COUNTIFS('(2)調査表'!$F:$F,$B45,'(2)調査表'!$E:$E,集計!F$1)</f>
        <v>0</v>
      </c>
      <c r="G45" s="61">
        <f>COUNTIFS('(2)調査表'!$F:$F,$B45,'(2)調査表'!$E:$E,集計!G$1)</f>
        <v>0</v>
      </c>
      <c r="H45" s="61">
        <f>COUNTIFS('(2)調査表'!$F:$F,$B45,'(2)調査表'!$E:$E,集計!H$1)</f>
        <v>0</v>
      </c>
      <c r="I45" s="61">
        <f>COUNTIFS('(2)調査表'!$F:$F,$B45,'(2)調査表'!$E:$E,集計!I$1)</f>
        <v>0</v>
      </c>
      <c r="J45" s="61">
        <f>COUNTIFS('(2)調査表'!$F:$F,$B45,'(2)調査表'!$E:$E,集計!J$1)</f>
        <v>0</v>
      </c>
      <c r="K45" s="61">
        <f>COUNTIFS('(2)調査表'!$F:$F,$B45,'(2)調査表'!$E:$E,集計!K$1)</f>
        <v>0</v>
      </c>
      <c r="L45" s="61">
        <f>COUNTIFS('(2)調査表'!$F:$F,$B45,'(2)調査表'!$E:$E,集計!L$1)</f>
        <v>0</v>
      </c>
      <c r="M45" s="61">
        <f>COUNTIFS('(2)調査表'!$F:$F,$B45,'(2)調査表'!$E:$E,集計!M$1)</f>
        <v>0</v>
      </c>
      <c r="N45" s="61">
        <f>COUNTIFS('(2)調査表'!$F:$F,$B45,'(2)調査表'!$E:$E,集計!N$1)</f>
        <v>0</v>
      </c>
      <c r="O45" s="61">
        <f>COUNTIFS('(2)調査表'!$F:$F,$B45,'(2)調査表'!$E:$E,集計!O$1)</f>
        <v>0</v>
      </c>
      <c r="P45" s="61">
        <f>COUNTIFS('(2)調査表'!$F:$F,$B45,'(2)調査表'!$E:$E,集計!P$1)</f>
        <v>0</v>
      </c>
      <c r="Q45" s="61">
        <f>COUNTIFS('(2)調査表'!$F:$F,$B45,'(2)調査表'!$E:$E,集計!Q$1)</f>
        <v>0</v>
      </c>
      <c r="R45" s="61">
        <f>COUNTIFS('(2)調査表'!$F:$F,$B45,'(2)調査表'!$E:$E,集計!R$1)</f>
        <v>0</v>
      </c>
      <c r="S45">
        <f t="shared" si="0"/>
        <v>0</v>
      </c>
    </row>
    <row r="46" spans="1:19">
      <c r="A46" t="s">
        <v>64</v>
      </c>
      <c r="B46" s="40">
        <f t="shared" ref="B46" si="23">B26+20</f>
        <v>44</v>
      </c>
      <c r="C46" s="61">
        <f>COUNTIFS('(2)調査表'!$F:$F,$B46,'(2)調査表'!$E:$E,集計!C$1)</f>
        <v>0</v>
      </c>
      <c r="D46" s="61">
        <f>COUNTIFS('(2)調査表'!$F:$F,$B46,'(2)調査表'!$E:$E,集計!D$1)</f>
        <v>0</v>
      </c>
      <c r="E46" s="61">
        <f>COUNTIFS('(2)調査表'!$F:$F,$B46,'(2)調査表'!$E:$E,集計!E$1)</f>
        <v>0</v>
      </c>
      <c r="F46" s="61">
        <f>COUNTIFS('(2)調査表'!$F:$F,$B46,'(2)調査表'!$E:$E,集計!F$1)</f>
        <v>0</v>
      </c>
      <c r="G46" s="61">
        <f>COUNTIFS('(2)調査表'!$F:$F,$B46,'(2)調査表'!$E:$E,集計!G$1)</f>
        <v>0</v>
      </c>
      <c r="H46" s="61">
        <f>COUNTIFS('(2)調査表'!$F:$F,$B46,'(2)調査表'!$E:$E,集計!H$1)</f>
        <v>0</v>
      </c>
      <c r="I46" s="61">
        <f>COUNTIFS('(2)調査表'!$F:$F,$B46,'(2)調査表'!$E:$E,集計!I$1)</f>
        <v>0</v>
      </c>
      <c r="J46" s="61">
        <f>COUNTIFS('(2)調査表'!$F:$F,$B46,'(2)調査表'!$E:$E,集計!J$1)</f>
        <v>0</v>
      </c>
      <c r="K46" s="61">
        <f>COUNTIFS('(2)調査表'!$F:$F,$B46,'(2)調査表'!$E:$E,集計!K$1)</f>
        <v>0</v>
      </c>
      <c r="L46" s="61">
        <f>COUNTIFS('(2)調査表'!$F:$F,$B46,'(2)調査表'!$E:$E,集計!L$1)</f>
        <v>0</v>
      </c>
      <c r="M46" s="61">
        <f>COUNTIFS('(2)調査表'!$F:$F,$B46,'(2)調査表'!$E:$E,集計!M$1)</f>
        <v>0</v>
      </c>
      <c r="N46" s="61">
        <f>COUNTIFS('(2)調査表'!$F:$F,$B46,'(2)調査表'!$E:$E,集計!N$1)</f>
        <v>0</v>
      </c>
      <c r="O46" s="61">
        <f>COUNTIFS('(2)調査表'!$F:$F,$B46,'(2)調査表'!$E:$E,集計!O$1)</f>
        <v>0</v>
      </c>
      <c r="P46" s="61">
        <f>COUNTIFS('(2)調査表'!$F:$F,$B46,'(2)調査表'!$E:$E,集計!P$1)</f>
        <v>0</v>
      </c>
      <c r="Q46" s="61">
        <f>COUNTIFS('(2)調査表'!$F:$F,$B46,'(2)調査表'!$E:$E,集計!Q$1)</f>
        <v>0</v>
      </c>
      <c r="R46" s="61">
        <f>COUNTIFS('(2)調査表'!$F:$F,$B46,'(2)調査表'!$E:$E,集計!R$1)</f>
        <v>0</v>
      </c>
      <c r="S46">
        <f t="shared" si="0"/>
        <v>0</v>
      </c>
    </row>
    <row r="47" spans="1:19">
      <c r="A47" t="s">
        <v>65</v>
      </c>
      <c r="B47" s="40">
        <f t="shared" ref="B47" si="24">B26+21</f>
        <v>45</v>
      </c>
      <c r="C47" s="61">
        <f>COUNTIFS('(2)調査表'!$F:$F,$B47,'(2)調査表'!$E:$E,集計!C$1)</f>
        <v>0</v>
      </c>
      <c r="D47" s="61">
        <f>COUNTIFS('(2)調査表'!$F:$F,$B47,'(2)調査表'!$E:$E,集計!D$1)</f>
        <v>0</v>
      </c>
      <c r="E47" s="61">
        <f>COUNTIFS('(2)調査表'!$F:$F,$B47,'(2)調査表'!$E:$E,集計!E$1)</f>
        <v>0</v>
      </c>
      <c r="F47" s="61">
        <f>COUNTIFS('(2)調査表'!$F:$F,$B47,'(2)調査表'!$E:$E,集計!F$1)</f>
        <v>0</v>
      </c>
      <c r="G47" s="61">
        <f>COUNTIFS('(2)調査表'!$F:$F,$B47,'(2)調査表'!$E:$E,集計!G$1)</f>
        <v>0</v>
      </c>
      <c r="H47" s="61">
        <f>COUNTIFS('(2)調査表'!$F:$F,$B47,'(2)調査表'!$E:$E,集計!H$1)</f>
        <v>0</v>
      </c>
      <c r="I47" s="61">
        <f>COUNTIFS('(2)調査表'!$F:$F,$B47,'(2)調査表'!$E:$E,集計!I$1)</f>
        <v>0</v>
      </c>
      <c r="J47" s="61">
        <f>COUNTIFS('(2)調査表'!$F:$F,$B47,'(2)調査表'!$E:$E,集計!J$1)</f>
        <v>0</v>
      </c>
      <c r="K47" s="61">
        <f>COUNTIFS('(2)調査表'!$F:$F,$B47,'(2)調査表'!$E:$E,集計!K$1)</f>
        <v>0</v>
      </c>
      <c r="L47" s="61">
        <f>COUNTIFS('(2)調査表'!$F:$F,$B47,'(2)調査表'!$E:$E,集計!L$1)</f>
        <v>0</v>
      </c>
      <c r="M47" s="61">
        <f>COUNTIFS('(2)調査表'!$F:$F,$B47,'(2)調査表'!$E:$E,集計!M$1)</f>
        <v>0</v>
      </c>
      <c r="N47" s="61">
        <f>COUNTIFS('(2)調査表'!$F:$F,$B47,'(2)調査表'!$E:$E,集計!N$1)</f>
        <v>0</v>
      </c>
      <c r="O47" s="61">
        <f>COUNTIFS('(2)調査表'!$F:$F,$B47,'(2)調査表'!$E:$E,集計!O$1)</f>
        <v>0</v>
      </c>
      <c r="P47" s="61">
        <f>COUNTIFS('(2)調査表'!$F:$F,$B47,'(2)調査表'!$E:$E,集計!P$1)</f>
        <v>0</v>
      </c>
      <c r="Q47" s="61">
        <f>COUNTIFS('(2)調査表'!$F:$F,$B47,'(2)調査表'!$E:$E,集計!Q$1)</f>
        <v>0</v>
      </c>
      <c r="R47" s="61">
        <f>COUNTIFS('(2)調査表'!$F:$F,$B47,'(2)調査表'!$E:$E,集計!R$1)</f>
        <v>0</v>
      </c>
      <c r="S47">
        <f t="shared" si="0"/>
        <v>0</v>
      </c>
    </row>
    <row r="48" spans="1:19">
      <c r="A48" t="s">
        <v>66</v>
      </c>
      <c r="B48" s="40">
        <f t="shared" ref="B48" si="25">B29+19</f>
        <v>46</v>
      </c>
      <c r="C48" s="61">
        <f>COUNTIFS('(2)調査表'!$F:$F,$B48,'(2)調査表'!$E:$E,集計!C$1)</f>
        <v>0</v>
      </c>
      <c r="D48" s="61">
        <f>COUNTIFS('(2)調査表'!$F:$F,$B48,'(2)調査表'!$E:$E,集計!D$1)</f>
        <v>0</v>
      </c>
      <c r="E48" s="61">
        <f>COUNTIFS('(2)調査表'!$F:$F,$B48,'(2)調査表'!$E:$E,集計!E$1)</f>
        <v>0</v>
      </c>
      <c r="F48" s="61">
        <f>COUNTIFS('(2)調査表'!$F:$F,$B48,'(2)調査表'!$E:$E,集計!F$1)</f>
        <v>0</v>
      </c>
      <c r="G48" s="61">
        <f>COUNTIFS('(2)調査表'!$F:$F,$B48,'(2)調査表'!$E:$E,集計!G$1)</f>
        <v>0</v>
      </c>
      <c r="H48" s="61">
        <f>COUNTIFS('(2)調査表'!$F:$F,$B48,'(2)調査表'!$E:$E,集計!H$1)</f>
        <v>0</v>
      </c>
      <c r="I48" s="61">
        <f>COUNTIFS('(2)調査表'!$F:$F,$B48,'(2)調査表'!$E:$E,集計!I$1)</f>
        <v>0</v>
      </c>
      <c r="J48" s="61">
        <f>COUNTIFS('(2)調査表'!$F:$F,$B48,'(2)調査表'!$E:$E,集計!J$1)</f>
        <v>0</v>
      </c>
      <c r="K48" s="61">
        <f>COUNTIFS('(2)調査表'!$F:$F,$B48,'(2)調査表'!$E:$E,集計!K$1)</f>
        <v>0</v>
      </c>
      <c r="L48" s="61">
        <f>COUNTIFS('(2)調査表'!$F:$F,$B48,'(2)調査表'!$E:$E,集計!L$1)</f>
        <v>0</v>
      </c>
      <c r="M48" s="61">
        <f>COUNTIFS('(2)調査表'!$F:$F,$B48,'(2)調査表'!$E:$E,集計!M$1)</f>
        <v>0</v>
      </c>
      <c r="N48" s="61">
        <f>COUNTIFS('(2)調査表'!$F:$F,$B48,'(2)調査表'!$E:$E,集計!N$1)</f>
        <v>0</v>
      </c>
      <c r="O48" s="61">
        <f>COUNTIFS('(2)調査表'!$F:$F,$B48,'(2)調査表'!$E:$E,集計!O$1)</f>
        <v>0</v>
      </c>
      <c r="P48" s="61">
        <f>COUNTIFS('(2)調査表'!$F:$F,$B48,'(2)調査表'!$E:$E,集計!P$1)</f>
        <v>0</v>
      </c>
      <c r="Q48" s="61">
        <f>COUNTIFS('(2)調査表'!$F:$F,$B48,'(2)調査表'!$E:$E,集計!Q$1)</f>
        <v>0</v>
      </c>
      <c r="R48" s="61">
        <f>COUNTIFS('(2)調査表'!$F:$F,$B48,'(2)調査表'!$E:$E,集計!R$1)</f>
        <v>0</v>
      </c>
      <c r="S48">
        <f t="shared" si="0"/>
        <v>0</v>
      </c>
    </row>
    <row r="49" spans="1:19">
      <c r="A49" t="s">
        <v>67</v>
      </c>
      <c r="B49" s="40">
        <f t="shared" ref="B49" si="26">B29+20</f>
        <v>47</v>
      </c>
      <c r="C49" s="61">
        <f>COUNTIFS('(2)調査表'!$F:$F,$B49,'(2)調査表'!$E:$E,集計!C$1)</f>
        <v>0</v>
      </c>
      <c r="D49" s="61">
        <f>COUNTIFS('(2)調査表'!$F:$F,$B49,'(2)調査表'!$E:$E,集計!D$1)</f>
        <v>0</v>
      </c>
      <c r="E49" s="61">
        <f>COUNTIFS('(2)調査表'!$F:$F,$B49,'(2)調査表'!$E:$E,集計!E$1)</f>
        <v>0</v>
      </c>
      <c r="F49" s="61">
        <f>COUNTIFS('(2)調査表'!$F:$F,$B49,'(2)調査表'!$E:$E,集計!F$1)</f>
        <v>0</v>
      </c>
      <c r="G49" s="61">
        <f>COUNTIFS('(2)調査表'!$F:$F,$B49,'(2)調査表'!$E:$E,集計!G$1)</f>
        <v>0</v>
      </c>
      <c r="H49" s="61">
        <f>COUNTIFS('(2)調査表'!$F:$F,$B49,'(2)調査表'!$E:$E,集計!H$1)</f>
        <v>0</v>
      </c>
      <c r="I49" s="61">
        <f>COUNTIFS('(2)調査表'!$F:$F,$B49,'(2)調査表'!$E:$E,集計!I$1)</f>
        <v>0</v>
      </c>
      <c r="J49" s="61">
        <f>COUNTIFS('(2)調査表'!$F:$F,$B49,'(2)調査表'!$E:$E,集計!J$1)</f>
        <v>0</v>
      </c>
      <c r="K49" s="61">
        <f>COUNTIFS('(2)調査表'!$F:$F,$B49,'(2)調査表'!$E:$E,集計!K$1)</f>
        <v>0</v>
      </c>
      <c r="L49" s="61">
        <f>COUNTIFS('(2)調査表'!$F:$F,$B49,'(2)調査表'!$E:$E,集計!L$1)</f>
        <v>0</v>
      </c>
      <c r="M49" s="61">
        <f>COUNTIFS('(2)調査表'!$F:$F,$B49,'(2)調査表'!$E:$E,集計!M$1)</f>
        <v>0</v>
      </c>
      <c r="N49" s="61">
        <f>COUNTIFS('(2)調査表'!$F:$F,$B49,'(2)調査表'!$E:$E,集計!N$1)</f>
        <v>0</v>
      </c>
      <c r="O49" s="61">
        <f>COUNTIFS('(2)調査表'!$F:$F,$B49,'(2)調査表'!$E:$E,集計!O$1)</f>
        <v>0</v>
      </c>
      <c r="P49" s="61">
        <f>COUNTIFS('(2)調査表'!$F:$F,$B49,'(2)調査表'!$E:$E,集計!P$1)</f>
        <v>0</v>
      </c>
      <c r="Q49" s="61">
        <f>COUNTIFS('(2)調査表'!$F:$F,$B49,'(2)調査表'!$E:$E,集計!Q$1)</f>
        <v>0</v>
      </c>
      <c r="R49" s="61">
        <f>COUNTIFS('(2)調査表'!$F:$F,$B49,'(2)調査表'!$E:$E,集計!R$1)</f>
        <v>0</v>
      </c>
      <c r="S49">
        <f t="shared" si="0"/>
        <v>0</v>
      </c>
    </row>
    <row r="50" spans="1:19">
      <c r="A50" t="s">
        <v>68</v>
      </c>
      <c r="B50" s="40">
        <f t="shared" ref="B50" si="27">B29+21</f>
        <v>48</v>
      </c>
      <c r="C50" s="61">
        <f>COUNTIFS('(2)調査表'!$F:$F,$B50,'(2)調査表'!$E:$E,集計!C$1)</f>
        <v>0</v>
      </c>
      <c r="D50" s="61">
        <f>COUNTIFS('(2)調査表'!$F:$F,$B50,'(2)調査表'!$E:$E,集計!D$1)</f>
        <v>0</v>
      </c>
      <c r="E50" s="61">
        <f>COUNTIFS('(2)調査表'!$F:$F,$B50,'(2)調査表'!$E:$E,集計!E$1)</f>
        <v>0</v>
      </c>
      <c r="F50" s="61">
        <f>COUNTIFS('(2)調査表'!$F:$F,$B50,'(2)調査表'!$E:$E,集計!F$1)</f>
        <v>0</v>
      </c>
      <c r="G50" s="61">
        <f>COUNTIFS('(2)調査表'!$F:$F,$B50,'(2)調査表'!$E:$E,集計!G$1)</f>
        <v>0</v>
      </c>
      <c r="H50" s="61">
        <f>COUNTIFS('(2)調査表'!$F:$F,$B50,'(2)調査表'!$E:$E,集計!H$1)</f>
        <v>0</v>
      </c>
      <c r="I50" s="61">
        <f>COUNTIFS('(2)調査表'!$F:$F,$B50,'(2)調査表'!$E:$E,集計!I$1)</f>
        <v>0</v>
      </c>
      <c r="J50" s="61">
        <f>COUNTIFS('(2)調査表'!$F:$F,$B50,'(2)調査表'!$E:$E,集計!J$1)</f>
        <v>0</v>
      </c>
      <c r="K50" s="61">
        <f>COUNTIFS('(2)調査表'!$F:$F,$B50,'(2)調査表'!$E:$E,集計!K$1)</f>
        <v>0</v>
      </c>
      <c r="L50" s="61">
        <f>COUNTIFS('(2)調査表'!$F:$F,$B50,'(2)調査表'!$E:$E,集計!L$1)</f>
        <v>0</v>
      </c>
      <c r="M50" s="61">
        <f>COUNTIFS('(2)調査表'!$F:$F,$B50,'(2)調査表'!$E:$E,集計!M$1)</f>
        <v>0</v>
      </c>
      <c r="N50" s="61">
        <f>COUNTIFS('(2)調査表'!$F:$F,$B50,'(2)調査表'!$E:$E,集計!N$1)</f>
        <v>0</v>
      </c>
      <c r="O50" s="61">
        <f>COUNTIFS('(2)調査表'!$F:$F,$B50,'(2)調査表'!$E:$E,集計!O$1)</f>
        <v>0</v>
      </c>
      <c r="P50" s="61">
        <f>COUNTIFS('(2)調査表'!$F:$F,$B50,'(2)調査表'!$E:$E,集計!P$1)</f>
        <v>0</v>
      </c>
      <c r="Q50" s="61">
        <f>COUNTIFS('(2)調査表'!$F:$F,$B50,'(2)調査表'!$E:$E,集計!Q$1)</f>
        <v>0</v>
      </c>
      <c r="R50" s="61">
        <f>COUNTIFS('(2)調査表'!$F:$F,$B50,'(2)調査表'!$E:$E,集計!R$1)</f>
        <v>0</v>
      </c>
      <c r="S50">
        <f t="shared" si="0"/>
        <v>0</v>
      </c>
    </row>
    <row r="51" spans="1:19">
      <c r="A51" t="s">
        <v>69</v>
      </c>
      <c r="B51" s="40">
        <f t="shared" ref="B51" si="28">B32+19</f>
        <v>49</v>
      </c>
      <c r="C51" s="61">
        <f>COUNTIFS('(2)調査表'!$F:$F,$B51,'(2)調査表'!$E:$E,集計!C$1)</f>
        <v>0</v>
      </c>
      <c r="D51" s="61">
        <f>COUNTIFS('(2)調査表'!$F:$F,$B51,'(2)調査表'!$E:$E,集計!D$1)</f>
        <v>0</v>
      </c>
      <c r="E51" s="61">
        <f>COUNTIFS('(2)調査表'!$F:$F,$B51,'(2)調査表'!$E:$E,集計!E$1)</f>
        <v>0</v>
      </c>
      <c r="F51" s="61">
        <f>COUNTIFS('(2)調査表'!$F:$F,$B51,'(2)調査表'!$E:$E,集計!F$1)</f>
        <v>0</v>
      </c>
      <c r="G51" s="61">
        <f>COUNTIFS('(2)調査表'!$F:$F,$B51,'(2)調査表'!$E:$E,集計!G$1)</f>
        <v>0</v>
      </c>
      <c r="H51" s="61">
        <f>COUNTIFS('(2)調査表'!$F:$F,$B51,'(2)調査表'!$E:$E,集計!H$1)</f>
        <v>0</v>
      </c>
      <c r="I51" s="61">
        <f>COUNTIFS('(2)調査表'!$F:$F,$B51,'(2)調査表'!$E:$E,集計!I$1)</f>
        <v>0</v>
      </c>
      <c r="J51" s="61">
        <f>COUNTIFS('(2)調査表'!$F:$F,$B51,'(2)調査表'!$E:$E,集計!J$1)</f>
        <v>0</v>
      </c>
      <c r="K51" s="61">
        <f>COUNTIFS('(2)調査表'!$F:$F,$B51,'(2)調査表'!$E:$E,集計!K$1)</f>
        <v>0</v>
      </c>
      <c r="L51" s="61">
        <f>COUNTIFS('(2)調査表'!$F:$F,$B51,'(2)調査表'!$E:$E,集計!L$1)</f>
        <v>0</v>
      </c>
      <c r="M51" s="61">
        <f>COUNTIFS('(2)調査表'!$F:$F,$B51,'(2)調査表'!$E:$E,集計!M$1)</f>
        <v>0</v>
      </c>
      <c r="N51" s="61">
        <f>COUNTIFS('(2)調査表'!$F:$F,$B51,'(2)調査表'!$E:$E,集計!N$1)</f>
        <v>0</v>
      </c>
      <c r="O51" s="61">
        <f>COUNTIFS('(2)調査表'!$F:$F,$B51,'(2)調査表'!$E:$E,集計!O$1)</f>
        <v>0</v>
      </c>
      <c r="P51" s="61">
        <f>COUNTIFS('(2)調査表'!$F:$F,$B51,'(2)調査表'!$E:$E,集計!P$1)</f>
        <v>0</v>
      </c>
      <c r="Q51" s="61">
        <f>COUNTIFS('(2)調査表'!$F:$F,$B51,'(2)調査表'!$E:$E,集計!Q$1)</f>
        <v>0</v>
      </c>
      <c r="R51" s="61">
        <f>COUNTIFS('(2)調査表'!$F:$F,$B51,'(2)調査表'!$E:$E,集計!R$1)</f>
        <v>0</v>
      </c>
      <c r="S51">
        <f t="shared" si="0"/>
        <v>0</v>
      </c>
    </row>
    <row r="52" spans="1:19">
      <c r="A52" t="s">
        <v>70</v>
      </c>
      <c r="B52" s="40">
        <f t="shared" ref="B52" si="29">B32+20</f>
        <v>50</v>
      </c>
      <c r="C52" s="61">
        <f>COUNTIFS('(2)調査表'!$F:$F,$B52,'(2)調査表'!$E:$E,集計!C$1)</f>
        <v>0</v>
      </c>
      <c r="D52" s="61">
        <f>COUNTIFS('(2)調査表'!$F:$F,$B52,'(2)調査表'!$E:$E,集計!D$1)</f>
        <v>0</v>
      </c>
      <c r="E52" s="61">
        <f>COUNTIFS('(2)調査表'!$F:$F,$B52,'(2)調査表'!$E:$E,集計!E$1)</f>
        <v>0</v>
      </c>
      <c r="F52" s="61">
        <f>COUNTIFS('(2)調査表'!$F:$F,$B52,'(2)調査表'!$E:$E,集計!F$1)</f>
        <v>0</v>
      </c>
      <c r="G52" s="61">
        <f>COUNTIFS('(2)調査表'!$F:$F,$B52,'(2)調査表'!$E:$E,集計!G$1)</f>
        <v>0</v>
      </c>
      <c r="H52" s="61">
        <f>COUNTIFS('(2)調査表'!$F:$F,$B52,'(2)調査表'!$E:$E,集計!H$1)</f>
        <v>0</v>
      </c>
      <c r="I52" s="61">
        <f>COUNTIFS('(2)調査表'!$F:$F,$B52,'(2)調査表'!$E:$E,集計!I$1)</f>
        <v>0</v>
      </c>
      <c r="J52" s="61">
        <f>COUNTIFS('(2)調査表'!$F:$F,$B52,'(2)調査表'!$E:$E,集計!J$1)</f>
        <v>0</v>
      </c>
      <c r="K52" s="61">
        <f>COUNTIFS('(2)調査表'!$F:$F,$B52,'(2)調査表'!$E:$E,集計!K$1)</f>
        <v>0</v>
      </c>
      <c r="L52" s="61">
        <f>COUNTIFS('(2)調査表'!$F:$F,$B52,'(2)調査表'!$E:$E,集計!L$1)</f>
        <v>0</v>
      </c>
      <c r="M52" s="61">
        <f>COUNTIFS('(2)調査表'!$F:$F,$B52,'(2)調査表'!$E:$E,集計!M$1)</f>
        <v>0</v>
      </c>
      <c r="N52" s="61">
        <f>COUNTIFS('(2)調査表'!$F:$F,$B52,'(2)調査表'!$E:$E,集計!N$1)</f>
        <v>0</v>
      </c>
      <c r="O52" s="61">
        <f>COUNTIFS('(2)調査表'!$F:$F,$B52,'(2)調査表'!$E:$E,集計!O$1)</f>
        <v>0</v>
      </c>
      <c r="P52" s="61">
        <f>COUNTIFS('(2)調査表'!$F:$F,$B52,'(2)調査表'!$E:$E,集計!P$1)</f>
        <v>0</v>
      </c>
      <c r="Q52" s="61">
        <f>COUNTIFS('(2)調査表'!$F:$F,$B52,'(2)調査表'!$E:$E,集計!Q$1)</f>
        <v>0</v>
      </c>
      <c r="R52" s="61">
        <f>COUNTIFS('(2)調査表'!$F:$F,$B52,'(2)調査表'!$E:$E,集計!R$1)</f>
        <v>0</v>
      </c>
      <c r="S52">
        <f t="shared" si="0"/>
        <v>0</v>
      </c>
    </row>
    <row r="53" spans="1:19">
      <c r="A53" t="s">
        <v>71</v>
      </c>
      <c r="B53" s="40">
        <f t="shared" ref="B53" si="30">B32+21</f>
        <v>51</v>
      </c>
      <c r="C53" s="61">
        <f>COUNTIFS('(2)調査表'!$F:$F,$B53,'(2)調査表'!$E:$E,集計!C$1)</f>
        <v>0</v>
      </c>
      <c r="D53" s="61">
        <f>COUNTIFS('(2)調査表'!$F:$F,$B53,'(2)調査表'!$E:$E,集計!D$1)</f>
        <v>0</v>
      </c>
      <c r="E53" s="61">
        <f>COUNTIFS('(2)調査表'!$F:$F,$B53,'(2)調査表'!$E:$E,集計!E$1)</f>
        <v>0</v>
      </c>
      <c r="F53" s="61">
        <f>COUNTIFS('(2)調査表'!$F:$F,$B53,'(2)調査表'!$E:$E,集計!F$1)</f>
        <v>0</v>
      </c>
      <c r="G53" s="61">
        <f>COUNTIFS('(2)調査表'!$F:$F,$B53,'(2)調査表'!$E:$E,集計!G$1)</f>
        <v>0</v>
      </c>
      <c r="H53" s="61">
        <f>COUNTIFS('(2)調査表'!$F:$F,$B53,'(2)調査表'!$E:$E,集計!H$1)</f>
        <v>0</v>
      </c>
      <c r="I53" s="61">
        <f>COUNTIFS('(2)調査表'!$F:$F,$B53,'(2)調査表'!$E:$E,集計!I$1)</f>
        <v>0</v>
      </c>
      <c r="J53" s="61">
        <f>COUNTIFS('(2)調査表'!$F:$F,$B53,'(2)調査表'!$E:$E,集計!J$1)</f>
        <v>0</v>
      </c>
      <c r="K53" s="61">
        <f>COUNTIFS('(2)調査表'!$F:$F,$B53,'(2)調査表'!$E:$E,集計!K$1)</f>
        <v>0</v>
      </c>
      <c r="L53" s="61">
        <f>COUNTIFS('(2)調査表'!$F:$F,$B53,'(2)調査表'!$E:$E,集計!L$1)</f>
        <v>0</v>
      </c>
      <c r="M53" s="61">
        <f>COUNTIFS('(2)調査表'!$F:$F,$B53,'(2)調査表'!$E:$E,集計!M$1)</f>
        <v>0</v>
      </c>
      <c r="N53" s="61">
        <f>COUNTIFS('(2)調査表'!$F:$F,$B53,'(2)調査表'!$E:$E,集計!N$1)</f>
        <v>0</v>
      </c>
      <c r="O53" s="61">
        <f>COUNTIFS('(2)調査表'!$F:$F,$B53,'(2)調査表'!$E:$E,集計!O$1)</f>
        <v>0</v>
      </c>
      <c r="P53" s="61">
        <f>COUNTIFS('(2)調査表'!$F:$F,$B53,'(2)調査表'!$E:$E,集計!P$1)</f>
        <v>0</v>
      </c>
      <c r="Q53" s="61">
        <f>COUNTIFS('(2)調査表'!$F:$F,$B53,'(2)調査表'!$E:$E,集計!Q$1)</f>
        <v>0</v>
      </c>
      <c r="R53" s="61">
        <f>COUNTIFS('(2)調査表'!$F:$F,$B53,'(2)調査表'!$E:$E,集計!R$1)</f>
        <v>0</v>
      </c>
      <c r="S53">
        <f t="shared" si="0"/>
        <v>0</v>
      </c>
    </row>
    <row r="54" spans="1:19">
      <c r="A54" t="s">
        <v>72</v>
      </c>
      <c r="B54" s="40">
        <f t="shared" ref="B54" si="31">B35+19</f>
        <v>52</v>
      </c>
      <c r="C54" s="61">
        <f>COUNTIFS('(2)調査表'!$F:$F,$B54,'(2)調査表'!$E:$E,集計!C$1)</f>
        <v>0</v>
      </c>
      <c r="D54" s="61">
        <f>COUNTIFS('(2)調査表'!$F:$F,$B54,'(2)調査表'!$E:$E,集計!D$1)</f>
        <v>0</v>
      </c>
      <c r="E54" s="61">
        <f>COUNTIFS('(2)調査表'!$F:$F,$B54,'(2)調査表'!$E:$E,集計!E$1)</f>
        <v>0</v>
      </c>
      <c r="F54" s="61">
        <f>COUNTIFS('(2)調査表'!$F:$F,$B54,'(2)調査表'!$E:$E,集計!F$1)</f>
        <v>0</v>
      </c>
      <c r="G54" s="61">
        <f>COUNTIFS('(2)調査表'!$F:$F,$B54,'(2)調査表'!$E:$E,集計!G$1)</f>
        <v>0</v>
      </c>
      <c r="H54" s="61">
        <f>COUNTIFS('(2)調査表'!$F:$F,$B54,'(2)調査表'!$E:$E,集計!H$1)</f>
        <v>0</v>
      </c>
      <c r="I54" s="61">
        <f>COUNTIFS('(2)調査表'!$F:$F,$B54,'(2)調査表'!$E:$E,集計!I$1)</f>
        <v>0</v>
      </c>
      <c r="J54" s="61">
        <f>COUNTIFS('(2)調査表'!$F:$F,$B54,'(2)調査表'!$E:$E,集計!J$1)</f>
        <v>0</v>
      </c>
      <c r="K54" s="61">
        <f>COUNTIFS('(2)調査表'!$F:$F,$B54,'(2)調査表'!$E:$E,集計!K$1)</f>
        <v>0</v>
      </c>
      <c r="L54" s="61">
        <f>COUNTIFS('(2)調査表'!$F:$F,$B54,'(2)調査表'!$E:$E,集計!L$1)</f>
        <v>0</v>
      </c>
      <c r="M54" s="61">
        <f>COUNTIFS('(2)調査表'!$F:$F,$B54,'(2)調査表'!$E:$E,集計!M$1)</f>
        <v>0</v>
      </c>
      <c r="N54" s="61">
        <f>COUNTIFS('(2)調査表'!$F:$F,$B54,'(2)調査表'!$E:$E,集計!N$1)</f>
        <v>0</v>
      </c>
      <c r="O54" s="61">
        <f>COUNTIFS('(2)調査表'!$F:$F,$B54,'(2)調査表'!$E:$E,集計!O$1)</f>
        <v>0</v>
      </c>
      <c r="P54" s="61">
        <f>COUNTIFS('(2)調査表'!$F:$F,$B54,'(2)調査表'!$E:$E,集計!P$1)</f>
        <v>0</v>
      </c>
      <c r="Q54" s="61">
        <f>COUNTIFS('(2)調査表'!$F:$F,$B54,'(2)調査表'!$E:$E,集計!Q$1)</f>
        <v>0</v>
      </c>
      <c r="R54" s="61">
        <f>COUNTIFS('(2)調査表'!$F:$F,$B54,'(2)調査表'!$E:$E,集計!R$1)</f>
        <v>0</v>
      </c>
      <c r="S54">
        <f t="shared" si="0"/>
        <v>0</v>
      </c>
    </row>
    <row r="55" spans="1:19">
      <c r="A55" t="s">
        <v>73</v>
      </c>
      <c r="B55" s="40">
        <f t="shared" ref="B55" si="32">B35+20</f>
        <v>53</v>
      </c>
      <c r="C55" s="61">
        <f>COUNTIFS('(2)調査表'!$F:$F,$B55,'(2)調査表'!$E:$E,集計!C$1)</f>
        <v>0</v>
      </c>
      <c r="D55" s="61">
        <f>COUNTIFS('(2)調査表'!$F:$F,$B55,'(2)調査表'!$E:$E,集計!D$1)</f>
        <v>0</v>
      </c>
      <c r="E55" s="61">
        <f>COUNTIFS('(2)調査表'!$F:$F,$B55,'(2)調査表'!$E:$E,集計!E$1)</f>
        <v>0</v>
      </c>
      <c r="F55" s="61">
        <f>COUNTIFS('(2)調査表'!$F:$F,$B55,'(2)調査表'!$E:$E,集計!F$1)</f>
        <v>0</v>
      </c>
      <c r="G55" s="61">
        <f>COUNTIFS('(2)調査表'!$F:$F,$B55,'(2)調査表'!$E:$E,集計!G$1)</f>
        <v>0</v>
      </c>
      <c r="H55" s="61">
        <f>COUNTIFS('(2)調査表'!$F:$F,$B55,'(2)調査表'!$E:$E,集計!H$1)</f>
        <v>0</v>
      </c>
      <c r="I55" s="61">
        <f>COUNTIFS('(2)調査表'!$F:$F,$B55,'(2)調査表'!$E:$E,集計!I$1)</f>
        <v>0</v>
      </c>
      <c r="J55" s="61">
        <f>COUNTIFS('(2)調査表'!$F:$F,$B55,'(2)調査表'!$E:$E,集計!J$1)</f>
        <v>0</v>
      </c>
      <c r="K55" s="61">
        <f>COUNTIFS('(2)調査表'!$F:$F,$B55,'(2)調査表'!$E:$E,集計!K$1)</f>
        <v>0</v>
      </c>
      <c r="L55" s="61">
        <f>COUNTIFS('(2)調査表'!$F:$F,$B55,'(2)調査表'!$E:$E,集計!L$1)</f>
        <v>0</v>
      </c>
      <c r="M55" s="61">
        <f>COUNTIFS('(2)調査表'!$F:$F,$B55,'(2)調査表'!$E:$E,集計!M$1)</f>
        <v>0</v>
      </c>
      <c r="N55" s="61">
        <f>COUNTIFS('(2)調査表'!$F:$F,$B55,'(2)調査表'!$E:$E,集計!N$1)</f>
        <v>0</v>
      </c>
      <c r="O55" s="61">
        <f>COUNTIFS('(2)調査表'!$F:$F,$B55,'(2)調査表'!$E:$E,集計!O$1)</f>
        <v>0</v>
      </c>
      <c r="P55" s="61">
        <f>COUNTIFS('(2)調査表'!$F:$F,$B55,'(2)調査表'!$E:$E,集計!P$1)</f>
        <v>0</v>
      </c>
      <c r="Q55" s="61">
        <f>COUNTIFS('(2)調査表'!$F:$F,$B55,'(2)調査表'!$E:$E,集計!Q$1)</f>
        <v>0</v>
      </c>
      <c r="R55" s="61">
        <f>COUNTIFS('(2)調査表'!$F:$F,$B55,'(2)調査表'!$E:$E,集計!R$1)</f>
        <v>0</v>
      </c>
      <c r="S55">
        <f t="shared" si="0"/>
        <v>0</v>
      </c>
    </row>
    <row r="56" spans="1:19">
      <c r="A56" t="s">
        <v>74</v>
      </c>
      <c r="B56" s="40">
        <f t="shared" ref="B56" si="33">B35+21</f>
        <v>54</v>
      </c>
      <c r="C56" s="61">
        <f>COUNTIFS('(2)調査表'!$F:$F,$B56,'(2)調査表'!$E:$E,集計!C$1)</f>
        <v>0</v>
      </c>
      <c r="D56" s="61">
        <f>COUNTIFS('(2)調査表'!$F:$F,$B56,'(2)調査表'!$E:$E,集計!D$1)</f>
        <v>0</v>
      </c>
      <c r="E56" s="61">
        <f>COUNTIFS('(2)調査表'!$F:$F,$B56,'(2)調査表'!$E:$E,集計!E$1)</f>
        <v>0</v>
      </c>
      <c r="F56" s="61">
        <f>COUNTIFS('(2)調査表'!$F:$F,$B56,'(2)調査表'!$E:$E,集計!F$1)</f>
        <v>0</v>
      </c>
      <c r="G56" s="61">
        <f>COUNTIFS('(2)調査表'!$F:$F,$B56,'(2)調査表'!$E:$E,集計!G$1)</f>
        <v>0</v>
      </c>
      <c r="H56" s="61">
        <f>COUNTIFS('(2)調査表'!$F:$F,$B56,'(2)調査表'!$E:$E,集計!H$1)</f>
        <v>0</v>
      </c>
      <c r="I56" s="61">
        <f>COUNTIFS('(2)調査表'!$F:$F,$B56,'(2)調査表'!$E:$E,集計!I$1)</f>
        <v>0</v>
      </c>
      <c r="J56" s="61">
        <f>COUNTIFS('(2)調査表'!$F:$F,$B56,'(2)調査表'!$E:$E,集計!J$1)</f>
        <v>0</v>
      </c>
      <c r="K56" s="61">
        <f>COUNTIFS('(2)調査表'!$F:$F,$B56,'(2)調査表'!$E:$E,集計!K$1)</f>
        <v>0</v>
      </c>
      <c r="L56" s="61">
        <f>COUNTIFS('(2)調査表'!$F:$F,$B56,'(2)調査表'!$E:$E,集計!L$1)</f>
        <v>0</v>
      </c>
      <c r="M56" s="61">
        <f>COUNTIFS('(2)調査表'!$F:$F,$B56,'(2)調査表'!$E:$E,集計!M$1)</f>
        <v>0</v>
      </c>
      <c r="N56" s="61">
        <f>COUNTIFS('(2)調査表'!$F:$F,$B56,'(2)調査表'!$E:$E,集計!N$1)</f>
        <v>0</v>
      </c>
      <c r="O56" s="61">
        <f>COUNTIFS('(2)調査表'!$F:$F,$B56,'(2)調査表'!$E:$E,集計!O$1)</f>
        <v>0</v>
      </c>
      <c r="P56" s="61">
        <f>COUNTIFS('(2)調査表'!$F:$F,$B56,'(2)調査表'!$E:$E,集計!P$1)</f>
        <v>0</v>
      </c>
      <c r="Q56" s="61">
        <f>COUNTIFS('(2)調査表'!$F:$F,$B56,'(2)調査表'!$E:$E,集計!Q$1)</f>
        <v>0</v>
      </c>
      <c r="R56" s="61">
        <f>COUNTIFS('(2)調査表'!$F:$F,$B56,'(2)調査表'!$E:$E,集計!R$1)</f>
        <v>0</v>
      </c>
      <c r="S56">
        <f t="shared" si="0"/>
        <v>0</v>
      </c>
    </row>
    <row r="57" spans="1:19">
      <c r="A57" t="s">
        <v>75</v>
      </c>
      <c r="B57" s="40">
        <f t="shared" ref="B57" si="34">B38+19</f>
        <v>55</v>
      </c>
      <c r="C57" s="61">
        <f>COUNTIFS('(2)調査表'!$F:$F,$B57,'(2)調査表'!$E:$E,集計!C$1)</f>
        <v>0</v>
      </c>
      <c r="D57" s="61">
        <f>COUNTIFS('(2)調査表'!$F:$F,$B57,'(2)調査表'!$E:$E,集計!D$1)</f>
        <v>0</v>
      </c>
      <c r="E57" s="61">
        <f>COUNTIFS('(2)調査表'!$F:$F,$B57,'(2)調査表'!$E:$E,集計!E$1)</f>
        <v>0</v>
      </c>
      <c r="F57" s="61">
        <f>COUNTIFS('(2)調査表'!$F:$F,$B57,'(2)調査表'!$E:$E,集計!F$1)</f>
        <v>0</v>
      </c>
      <c r="G57" s="61">
        <f>COUNTIFS('(2)調査表'!$F:$F,$B57,'(2)調査表'!$E:$E,集計!G$1)</f>
        <v>0</v>
      </c>
      <c r="H57" s="61">
        <f>COUNTIFS('(2)調査表'!$F:$F,$B57,'(2)調査表'!$E:$E,集計!H$1)</f>
        <v>0</v>
      </c>
      <c r="I57" s="61">
        <f>COUNTIFS('(2)調査表'!$F:$F,$B57,'(2)調査表'!$E:$E,集計!I$1)</f>
        <v>0</v>
      </c>
      <c r="J57" s="61">
        <f>COUNTIFS('(2)調査表'!$F:$F,$B57,'(2)調査表'!$E:$E,集計!J$1)</f>
        <v>0</v>
      </c>
      <c r="K57" s="61">
        <f>COUNTIFS('(2)調査表'!$F:$F,$B57,'(2)調査表'!$E:$E,集計!K$1)</f>
        <v>0</v>
      </c>
      <c r="L57" s="61">
        <f>COUNTIFS('(2)調査表'!$F:$F,$B57,'(2)調査表'!$E:$E,集計!L$1)</f>
        <v>0</v>
      </c>
      <c r="M57" s="61">
        <f>COUNTIFS('(2)調査表'!$F:$F,$B57,'(2)調査表'!$E:$E,集計!M$1)</f>
        <v>0</v>
      </c>
      <c r="N57" s="61">
        <f>COUNTIFS('(2)調査表'!$F:$F,$B57,'(2)調査表'!$E:$E,集計!N$1)</f>
        <v>0</v>
      </c>
      <c r="O57" s="61">
        <f>COUNTIFS('(2)調査表'!$F:$F,$B57,'(2)調査表'!$E:$E,集計!O$1)</f>
        <v>0</v>
      </c>
      <c r="P57" s="61">
        <f>COUNTIFS('(2)調査表'!$F:$F,$B57,'(2)調査表'!$E:$E,集計!P$1)</f>
        <v>0</v>
      </c>
      <c r="Q57" s="61">
        <f>COUNTIFS('(2)調査表'!$F:$F,$B57,'(2)調査表'!$E:$E,集計!Q$1)</f>
        <v>0</v>
      </c>
      <c r="R57" s="61">
        <f>COUNTIFS('(2)調査表'!$F:$F,$B57,'(2)調査表'!$E:$E,集計!R$1)</f>
        <v>0</v>
      </c>
      <c r="S57">
        <f t="shared" si="0"/>
        <v>0</v>
      </c>
    </row>
    <row r="58" spans="1:19">
      <c r="A58" t="s">
        <v>76</v>
      </c>
      <c r="B58" s="40">
        <f t="shared" ref="B58" si="35">B38+20</f>
        <v>56</v>
      </c>
      <c r="C58" s="61">
        <f>COUNTIFS('(2)調査表'!$F:$F,$B58,'(2)調査表'!$E:$E,集計!C$1)</f>
        <v>0</v>
      </c>
      <c r="D58" s="61">
        <f>COUNTIFS('(2)調査表'!$F:$F,$B58,'(2)調査表'!$E:$E,集計!D$1)</f>
        <v>0</v>
      </c>
      <c r="E58" s="61">
        <f>COUNTIFS('(2)調査表'!$F:$F,$B58,'(2)調査表'!$E:$E,集計!E$1)</f>
        <v>0</v>
      </c>
      <c r="F58" s="61">
        <f>COUNTIFS('(2)調査表'!$F:$F,$B58,'(2)調査表'!$E:$E,集計!F$1)</f>
        <v>0</v>
      </c>
      <c r="G58" s="61">
        <f>COUNTIFS('(2)調査表'!$F:$F,$B58,'(2)調査表'!$E:$E,集計!G$1)</f>
        <v>0</v>
      </c>
      <c r="H58" s="61">
        <f>COUNTIFS('(2)調査表'!$F:$F,$B58,'(2)調査表'!$E:$E,集計!H$1)</f>
        <v>0</v>
      </c>
      <c r="I58" s="61">
        <f>COUNTIFS('(2)調査表'!$F:$F,$B58,'(2)調査表'!$E:$E,集計!I$1)</f>
        <v>0</v>
      </c>
      <c r="J58" s="61">
        <f>COUNTIFS('(2)調査表'!$F:$F,$B58,'(2)調査表'!$E:$E,集計!J$1)</f>
        <v>0</v>
      </c>
      <c r="K58" s="61">
        <f>COUNTIFS('(2)調査表'!$F:$F,$B58,'(2)調査表'!$E:$E,集計!K$1)</f>
        <v>0</v>
      </c>
      <c r="L58" s="61">
        <f>COUNTIFS('(2)調査表'!$F:$F,$B58,'(2)調査表'!$E:$E,集計!L$1)</f>
        <v>0</v>
      </c>
      <c r="M58" s="61">
        <f>COUNTIFS('(2)調査表'!$F:$F,$B58,'(2)調査表'!$E:$E,集計!M$1)</f>
        <v>0</v>
      </c>
      <c r="N58" s="61">
        <f>COUNTIFS('(2)調査表'!$F:$F,$B58,'(2)調査表'!$E:$E,集計!N$1)</f>
        <v>0</v>
      </c>
      <c r="O58" s="61">
        <f>COUNTIFS('(2)調査表'!$F:$F,$B58,'(2)調査表'!$E:$E,集計!O$1)</f>
        <v>0</v>
      </c>
      <c r="P58" s="61">
        <f>COUNTIFS('(2)調査表'!$F:$F,$B58,'(2)調査表'!$E:$E,集計!P$1)</f>
        <v>0</v>
      </c>
      <c r="Q58" s="61">
        <f>COUNTIFS('(2)調査表'!$F:$F,$B58,'(2)調査表'!$E:$E,集計!Q$1)</f>
        <v>0</v>
      </c>
      <c r="R58" s="61">
        <f>COUNTIFS('(2)調査表'!$F:$F,$B58,'(2)調査表'!$E:$E,集計!R$1)</f>
        <v>0</v>
      </c>
      <c r="S58">
        <f t="shared" si="0"/>
        <v>0</v>
      </c>
    </row>
    <row r="59" spans="1:19">
      <c r="A59" t="s">
        <v>77</v>
      </c>
      <c r="B59" s="40">
        <f t="shared" ref="B59" si="36">B38+21</f>
        <v>57</v>
      </c>
      <c r="C59" s="61">
        <f>COUNTIFS('(2)調査表'!$F:$F,$B59,'(2)調査表'!$E:$E,集計!C$1)</f>
        <v>0</v>
      </c>
      <c r="D59" s="61">
        <f>COUNTIFS('(2)調査表'!$F:$F,$B59,'(2)調査表'!$E:$E,集計!D$1)</f>
        <v>0</v>
      </c>
      <c r="E59" s="61">
        <f>COUNTIFS('(2)調査表'!$F:$F,$B59,'(2)調査表'!$E:$E,集計!E$1)</f>
        <v>0</v>
      </c>
      <c r="F59" s="61">
        <f>COUNTIFS('(2)調査表'!$F:$F,$B59,'(2)調査表'!$E:$E,集計!F$1)</f>
        <v>0</v>
      </c>
      <c r="G59" s="61">
        <f>COUNTIFS('(2)調査表'!$F:$F,$B59,'(2)調査表'!$E:$E,集計!G$1)</f>
        <v>0</v>
      </c>
      <c r="H59" s="61">
        <f>COUNTIFS('(2)調査表'!$F:$F,$B59,'(2)調査表'!$E:$E,集計!H$1)</f>
        <v>0</v>
      </c>
      <c r="I59" s="61">
        <f>COUNTIFS('(2)調査表'!$F:$F,$B59,'(2)調査表'!$E:$E,集計!I$1)</f>
        <v>0</v>
      </c>
      <c r="J59" s="61">
        <f>COUNTIFS('(2)調査表'!$F:$F,$B59,'(2)調査表'!$E:$E,集計!J$1)</f>
        <v>0</v>
      </c>
      <c r="K59" s="61">
        <f>COUNTIFS('(2)調査表'!$F:$F,$B59,'(2)調査表'!$E:$E,集計!K$1)</f>
        <v>0</v>
      </c>
      <c r="L59" s="61">
        <f>COUNTIFS('(2)調査表'!$F:$F,$B59,'(2)調査表'!$E:$E,集計!L$1)</f>
        <v>0</v>
      </c>
      <c r="M59" s="61">
        <f>COUNTIFS('(2)調査表'!$F:$F,$B59,'(2)調査表'!$E:$E,集計!M$1)</f>
        <v>0</v>
      </c>
      <c r="N59" s="61">
        <f>COUNTIFS('(2)調査表'!$F:$F,$B59,'(2)調査表'!$E:$E,集計!N$1)</f>
        <v>0</v>
      </c>
      <c r="O59" s="61">
        <f>COUNTIFS('(2)調査表'!$F:$F,$B59,'(2)調査表'!$E:$E,集計!O$1)</f>
        <v>0</v>
      </c>
      <c r="P59" s="61">
        <f>COUNTIFS('(2)調査表'!$F:$F,$B59,'(2)調査表'!$E:$E,集計!P$1)</f>
        <v>0</v>
      </c>
      <c r="Q59" s="61">
        <f>COUNTIFS('(2)調査表'!$F:$F,$B59,'(2)調査表'!$E:$E,集計!Q$1)</f>
        <v>0</v>
      </c>
      <c r="R59" s="61">
        <f>COUNTIFS('(2)調査表'!$F:$F,$B59,'(2)調査表'!$E:$E,集計!R$1)</f>
        <v>0</v>
      </c>
      <c r="S59">
        <f t="shared" si="0"/>
        <v>0</v>
      </c>
    </row>
    <row r="60" spans="1:19">
      <c r="A60" t="s">
        <v>78</v>
      </c>
      <c r="B60" s="40">
        <f t="shared" ref="B60" si="37">B41+19</f>
        <v>58</v>
      </c>
      <c r="C60" s="61">
        <f>COUNTIFS('(2)調査表'!$F:$F,$B60,'(2)調査表'!$E:$E,集計!C$1)</f>
        <v>0</v>
      </c>
      <c r="D60" s="61">
        <f>COUNTIFS('(2)調査表'!$F:$F,$B60,'(2)調査表'!$E:$E,集計!D$1)</f>
        <v>0</v>
      </c>
      <c r="E60" s="61">
        <f>COUNTIFS('(2)調査表'!$F:$F,$B60,'(2)調査表'!$E:$E,集計!E$1)</f>
        <v>0</v>
      </c>
      <c r="F60" s="61">
        <f>COUNTIFS('(2)調査表'!$F:$F,$B60,'(2)調査表'!$E:$E,集計!F$1)</f>
        <v>0</v>
      </c>
      <c r="G60" s="61">
        <f>COUNTIFS('(2)調査表'!$F:$F,$B60,'(2)調査表'!$E:$E,集計!G$1)</f>
        <v>0</v>
      </c>
      <c r="H60" s="61">
        <f>COUNTIFS('(2)調査表'!$F:$F,$B60,'(2)調査表'!$E:$E,集計!H$1)</f>
        <v>0</v>
      </c>
      <c r="I60" s="61">
        <f>COUNTIFS('(2)調査表'!$F:$F,$B60,'(2)調査表'!$E:$E,集計!I$1)</f>
        <v>0</v>
      </c>
      <c r="J60" s="61">
        <f>COUNTIFS('(2)調査表'!$F:$F,$B60,'(2)調査表'!$E:$E,集計!J$1)</f>
        <v>0</v>
      </c>
      <c r="K60" s="61">
        <f>COUNTIFS('(2)調査表'!$F:$F,$B60,'(2)調査表'!$E:$E,集計!K$1)</f>
        <v>0</v>
      </c>
      <c r="L60" s="61">
        <f>COUNTIFS('(2)調査表'!$F:$F,$B60,'(2)調査表'!$E:$E,集計!L$1)</f>
        <v>0</v>
      </c>
      <c r="M60" s="61">
        <f>COUNTIFS('(2)調査表'!$F:$F,$B60,'(2)調査表'!$E:$E,集計!M$1)</f>
        <v>0</v>
      </c>
      <c r="N60" s="61">
        <f>COUNTIFS('(2)調査表'!$F:$F,$B60,'(2)調査表'!$E:$E,集計!N$1)</f>
        <v>0</v>
      </c>
      <c r="O60" s="61">
        <f>COUNTIFS('(2)調査表'!$F:$F,$B60,'(2)調査表'!$E:$E,集計!O$1)</f>
        <v>0</v>
      </c>
      <c r="P60" s="61">
        <f>COUNTIFS('(2)調査表'!$F:$F,$B60,'(2)調査表'!$E:$E,集計!P$1)</f>
        <v>0</v>
      </c>
      <c r="Q60" s="61">
        <f>COUNTIFS('(2)調査表'!$F:$F,$B60,'(2)調査表'!$E:$E,集計!Q$1)</f>
        <v>0</v>
      </c>
      <c r="R60" s="61">
        <f>COUNTIFS('(2)調査表'!$F:$F,$B60,'(2)調査表'!$E:$E,集計!R$1)</f>
        <v>0</v>
      </c>
      <c r="S60">
        <f t="shared" si="0"/>
        <v>0</v>
      </c>
    </row>
    <row r="61" spans="1:19">
      <c r="A61" t="s">
        <v>79</v>
      </c>
      <c r="B61" s="40">
        <f t="shared" ref="B61" si="38">B41+20</f>
        <v>59</v>
      </c>
      <c r="C61" s="61">
        <f>COUNTIFS('(2)調査表'!$F:$F,$B61,'(2)調査表'!$E:$E,集計!C$1)</f>
        <v>0</v>
      </c>
      <c r="D61" s="61">
        <f>COUNTIFS('(2)調査表'!$F:$F,$B61,'(2)調査表'!$E:$E,集計!D$1)</f>
        <v>0</v>
      </c>
      <c r="E61" s="61">
        <f>COUNTIFS('(2)調査表'!$F:$F,$B61,'(2)調査表'!$E:$E,集計!E$1)</f>
        <v>0</v>
      </c>
      <c r="F61" s="61">
        <f>COUNTIFS('(2)調査表'!$F:$F,$B61,'(2)調査表'!$E:$E,集計!F$1)</f>
        <v>0</v>
      </c>
      <c r="G61" s="61">
        <f>COUNTIFS('(2)調査表'!$F:$F,$B61,'(2)調査表'!$E:$E,集計!G$1)</f>
        <v>0</v>
      </c>
      <c r="H61" s="61">
        <f>COUNTIFS('(2)調査表'!$F:$F,$B61,'(2)調査表'!$E:$E,集計!H$1)</f>
        <v>0</v>
      </c>
      <c r="I61" s="61">
        <f>COUNTIFS('(2)調査表'!$F:$F,$B61,'(2)調査表'!$E:$E,集計!I$1)</f>
        <v>0</v>
      </c>
      <c r="J61" s="61">
        <f>COUNTIFS('(2)調査表'!$F:$F,$B61,'(2)調査表'!$E:$E,集計!J$1)</f>
        <v>0</v>
      </c>
      <c r="K61" s="61">
        <f>COUNTIFS('(2)調査表'!$F:$F,$B61,'(2)調査表'!$E:$E,集計!K$1)</f>
        <v>0</v>
      </c>
      <c r="L61" s="61">
        <f>COUNTIFS('(2)調査表'!$F:$F,$B61,'(2)調査表'!$E:$E,集計!L$1)</f>
        <v>0</v>
      </c>
      <c r="M61" s="61">
        <f>COUNTIFS('(2)調査表'!$F:$F,$B61,'(2)調査表'!$E:$E,集計!M$1)</f>
        <v>0</v>
      </c>
      <c r="N61" s="61">
        <f>COUNTIFS('(2)調査表'!$F:$F,$B61,'(2)調査表'!$E:$E,集計!N$1)</f>
        <v>0</v>
      </c>
      <c r="O61" s="61">
        <f>COUNTIFS('(2)調査表'!$F:$F,$B61,'(2)調査表'!$E:$E,集計!O$1)</f>
        <v>0</v>
      </c>
      <c r="P61" s="61">
        <f>COUNTIFS('(2)調査表'!$F:$F,$B61,'(2)調査表'!$E:$E,集計!P$1)</f>
        <v>0</v>
      </c>
      <c r="Q61" s="61">
        <f>COUNTIFS('(2)調査表'!$F:$F,$B61,'(2)調査表'!$E:$E,集計!Q$1)</f>
        <v>0</v>
      </c>
      <c r="R61" s="61">
        <f>COUNTIFS('(2)調査表'!$F:$F,$B61,'(2)調査表'!$E:$E,集計!R$1)</f>
        <v>0</v>
      </c>
      <c r="S61">
        <f t="shared" si="0"/>
        <v>0</v>
      </c>
    </row>
    <row r="62" spans="1:19">
      <c r="A62" s="60" t="s">
        <v>81</v>
      </c>
      <c r="C62">
        <f>SUM(C2:C61)</f>
        <v>0</v>
      </c>
      <c r="D62">
        <f t="shared" ref="D62:R62" si="39">SUM(D2:D61)</f>
        <v>0</v>
      </c>
      <c r="E62">
        <f t="shared" si="39"/>
        <v>0</v>
      </c>
      <c r="F62">
        <f t="shared" si="39"/>
        <v>0</v>
      </c>
      <c r="G62">
        <f t="shared" si="39"/>
        <v>0</v>
      </c>
      <c r="H62">
        <f t="shared" si="39"/>
        <v>0</v>
      </c>
      <c r="I62">
        <f t="shared" si="39"/>
        <v>0</v>
      </c>
      <c r="J62">
        <f t="shared" si="39"/>
        <v>0</v>
      </c>
      <c r="K62">
        <f t="shared" si="39"/>
        <v>0</v>
      </c>
      <c r="L62">
        <f t="shared" si="39"/>
        <v>0</v>
      </c>
      <c r="M62">
        <f t="shared" si="39"/>
        <v>0</v>
      </c>
      <c r="N62">
        <f t="shared" si="39"/>
        <v>0</v>
      </c>
      <c r="O62">
        <f t="shared" si="39"/>
        <v>0</v>
      </c>
      <c r="P62">
        <f t="shared" si="39"/>
        <v>0</v>
      </c>
      <c r="Q62">
        <f t="shared" si="39"/>
        <v>0</v>
      </c>
      <c r="R62">
        <f t="shared" si="39"/>
        <v>0</v>
      </c>
      <c r="S62">
        <f t="shared" si="0"/>
        <v>0</v>
      </c>
    </row>
  </sheetData>
  <sheetProtection algorithmName="SHA-512" hashValue="q0SDIT8wdcwi32m3Dx7Eqz9ByUfb+IJ1+dE9Yh+Qs8sRIqzY2eOaYEOli5VIPrGr7Uqo9A/22f3Noxz0pyf+hQ==" saltValue="2P8HPIHKDoi4+IRkY8DRtg==" spinCount="100000" sheet="1" formatCells="0" formatColumns="0" formatRows="0" insertColumns="0" insertRows="0" deleteColumns="0" deleteRows="0" sort="0"/>
  <phoneticPr fontId="2"/>
  <conditionalFormatting sqref="C2:R61">
    <cfRule type="colorScale" priority="1">
      <colorScale>
        <cfvo type="min"/>
        <cfvo type="max"/>
        <color theme="0"/>
        <color theme="5" tint="-0.249977111117893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T67"/>
  <sheetViews>
    <sheetView zoomScale="85" zoomScaleNormal="85" workbookViewId="0">
      <selection sqref="A1:G1"/>
    </sheetView>
  </sheetViews>
  <sheetFormatPr defaultRowHeight="18.75"/>
  <sheetData>
    <row r="1" spans="1:20">
      <c r="A1" s="196" t="s">
        <v>1</v>
      </c>
      <c r="B1" s="196"/>
      <c r="C1" s="196"/>
      <c r="D1" s="196"/>
      <c r="E1" s="196"/>
      <c r="F1" s="196"/>
      <c r="G1" s="196"/>
      <c r="H1" t="s">
        <v>2</v>
      </c>
    </row>
    <row r="2" spans="1:20">
      <c r="A2" s="1"/>
      <c r="B2" s="1"/>
      <c r="C2" s="1"/>
      <c r="D2" s="1"/>
      <c r="E2" s="1"/>
      <c r="F2" s="1"/>
      <c r="G2" s="1"/>
    </row>
    <row r="3" spans="1:20">
      <c r="A3" s="1"/>
      <c r="B3" s="1"/>
      <c r="C3" s="1"/>
      <c r="D3" s="1"/>
      <c r="E3" s="1"/>
      <c r="F3" s="1"/>
      <c r="G3" s="1"/>
    </row>
    <row r="4" spans="1:20">
      <c r="A4" s="1"/>
      <c r="B4" s="1"/>
      <c r="C4" s="1"/>
      <c r="D4" s="1"/>
      <c r="E4" s="1"/>
      <c r="F4" s="1"/>
      <c r="G4" s="1"/>
    </row>
    <row r="5" spans="1:20">
      <c r="D5" s="1" t="s">
        <v>215</v>
      </c>
    </row>
    <row r="6" spans="1:20" s="1" customFormat="1">
      <c r="C6" s="2" t="s">
        <v>0</v>
      </c>
      <c r="D6" s="3">
        <f>'(1)施設情報'!C8</f>
        <v>0</v>
      </c>
      <c r="E6" s="3">
        <f>'(1)施設情報'!C9</f>
        <v>0</v>
      </c>
      <c r="F6" s="3">
        <f>'(1)施設情報'!C10</f>
        <v>0</v>
      </c>
      <c r="G6" s="3">
        <f>'(1)施設情報'!C11</f>
        <v>0</v>
      </c>
      <c r="H6" s="3">
        <f>'(1)施設情報'!C12</f>
        <v>0</v>
      </c>
      <c r="I6" s="3">
        <f>'(1)施設情報'!C13</f>
        <v>0</v>
      </c>
      <c r="J6" s="3">
        <f>'(1)施設情報'!C14</f>
        <v>0</v>
      </c>
      <c r="K6" s="3">
        <f>'(1)施設情報'!C15</f>
        <v>0</v>
      </c>
      <c r="L6" s="3">
        <f>'(1)施設情報'!C16</f>
        <v>0</v>
      </c>
      <c r="M6" s="3">
        <f>'(1)施設情報'!C17</f>
        <v>0</v>
      </c>
      <c r="N6" s="3">
        <f>'(1)施設情報'!C18</f>
        <v>0</v>
      </c>
      <c r="O6" s="3">
        <f>'(1)施設情報'!C19</f>
        <v>0</v>
      </c>
      <c r="P6" s="3">
        <f>'(1)施設情報'!C20</f>
        <v>0</v>
      </c>
      <c r="Q6" s="3">
        <f>'(1)施設情報'!C21</f>
        <v>0</v>
      </c>
      <c r="R6" s="3">
        <f>'(1)施設情報'!C22</f>
        <v>0</v>
      </c>
      <c r="S6" s="3">
        <f>'(1)施設情報'!C23</f>
        <v>0</v>
      </c>
    </row>
    <row r="7" spans="1:20">
      <c r="C7" s="62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>
        <f>SUM(D7:S7)</f>
        <v>0</v>
      </c>
    </row>
    <row r="8" spans="1:20">
      <c r="C8" s="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>
        <f t="shared" ref="T8:T66" si="0">SUM(D8:S8)</f>
        <v>0</v>
      </c>
    </row>
    <row r="9" spans="1:20">
      <c r="C9" s="62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>
        <f t="shared" si="0"/>
        <v>0</v>
      </c>
    </row>
    <row r="10" spans="1:20">
      <c r="C10" s="6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>
        <f t="shared" si="0"/>
        <v>0</v>
      </c>
    </row>
    <row r="11" spans="1:20">
      <c r="C11" s="62"/>
      <c r="D11" s="4"/>
      <c r="E11" s="4"/>
      <c r="F11" s="4"/>
      <c r="G11" s="4"/>
      <c r="H11" s="4"/>
      <c r="I11" s="5"/>
      <c r="J11" s="4"/>
      <c r="K11" s="4"/>
      <c r="L11" s="4"/>
      <c r="M11" s="4"/>
      <c r="N11" s="4"/>
      <c r="O11" s="4"/>
      <c r="P11" s="4"/>
      <c r="Q11" s="4"/>
      <c r="R11" s="4"/>
      <c r="S11" s="4"/>
      <c r="T11">
        <f t="shared" si="0"/>
        <v>0</v>
      </c>
    </row>
    <row r="12" spans="1:20">
      <c r="C12" s="6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>
        <f t="shared" si="0"/>
        <v>0</v>
      </c>
    </row>
    <row r="13" spans="1:20">
      <c r="C13" s="6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>
        <f t="shared" si="0"/>
        <v>0</v>
      </c>
    </row>
    <row r="14" spans="1:20">
      <c r="C14" s="6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>
        <f t="shared" si="0"/>
        <v>0</v>
      </c>
    </row>
    <row r="15" spans="1:20">
      <c r="C15" s="62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>
        <f t="shared" si="0"/>
        <v>0</v>
      </c>
    </row>
    <row r="16" spans="1:20">
      <c r="C16" s="62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>
        <f t="shared" si="0"/>
        <v>0</v>
      </c>
    </row>
    <row r="17" spans="3:20">
      <c r="C17" s="62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>
        <f t="shared" si="0"/>
        <v>0</v>
      </c>
    </row>
    <row r="18" spans="3:20">
      <c r="C18" s="62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>
        <f t="shared" si="0"/>
        <v>0</v>
      </c>
    </row>
    <row r="19" spans="3:20">
      <c r="C19" s="62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>
        <f t="shared" si="0"/>
        <v>0</v>
      </c>
    </row>
    <row r="20" spans="3:20">
      <c r="C20" s="62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>
        <f t="shared" si="0"/>
        <v>0</v>
      </c>
    </row>
    <row r="21" spans="3:20">
      <c r="C21" s="6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>
        <f t="shared" si="0"/>
        <v>0</v>
      </c>
    </row>
    <row r="22" spans="3:20">
      <c r="C22" s="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>
        <f t="shared" si="0"/>
        <v>0</v>
      </c>
    </row>
    <row r="23" spans="3:20">
      <c r="C23" s="6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>
        <f t="shared" si="0"/>
        <v>0</v>
      </c>
    </row>
    <row r="24" spans="3:20">
      <c r="C24" s="62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>
        <f t="shared" si="0"/>
        <v>0</v>
      </c>
    </row>
    <row r="25" spans="3:20">
      <c r="C25" s="62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>
        <f t="shared" si="0"/>
        <v>0</v>
      </c>
    </row>
    <row r="26" spans="3:20">
      <c r="C26" s="62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>
        <f t="shared" si="0"/>
        <v>0</v>
      </c>
    </row>
    <row r="27" spans="3:20">
      <c r="C27" s="63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>
        <f t="shared" si="0"/>
        <v>0</v>
      </c>
    </row>
    <row r="28" spans="3:20">
      <c r="C28" s="6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>
        <f t="shared" si="0"/>
        <v>0</v>
      </c>
    </row>
    <row r="29" spans="3:20">
      <c r="C29" s="6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>
        <f t="shared" si="0"/>
        <v>0</v>
      </c>
    </row>
    <row r="30" spans="3:20">
      <c r="C30" s="63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>
        <f t="shared" si="0"/>
        <v>0</v>
      </c>
    </row>
    <row r="31" spans="3:20">
      <c r="C31" s="6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>
        <f t="shared" si="0"/>
        <v>0</v>
      </c>
    </row>
    <row r="32" spans="3:20">
      <c r="C32" s="6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>
        <f t="shared" si="0"/>
        <v>0</v>
      </c>
    </row>
    <row r="33" spans="3:20">
      <c r="C33" s="63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>
        <f t="shared" si="0"/>
        <v>0</v>
      </c>
    </row>
    <row r="34" spans="3:20">
      <c r="C34" s="63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>
        <f t="shared" si="0"/>
        <v>0</v>
      </c>
    </row>
    <row r="35" spans="3:20">
      <c r="C35" s="63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>
        <f t="shared" si="0"/>
        <v>0</v>
      </c>
    </row>
    <row r="36" spans="3:20">
      <c r="C36" s="6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>
        <f t="shared" si="0"/>
        <v>0</v>
      </c>
    </row>
    <row r="37" spans="3:20">
      <c r="C37" s="6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>
        <f t="shared" si="0"/>
        <v>0</v>
      </c>
    </row>
    <row r="38" spans="3:20">
      <c r="C38" s="6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>
        <f t="shared" si="0"/>
        <v>0</v>
      </c>
    </row>
    <row r="39" spans="3:20">
      <c r="C39" s="6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>
        <f t="shared" si="0"/>
        <v>0</v>
      </c>
    </row>
    <row r="40" spans="3:20">
      <c r="C40" s="6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>
        <f t="shared" si="0"/>
        <v>0</v>
      </c>
    </row>
    <row r="41" spans="3:20">
      <c r="C41" s="6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>
        <f t="shared" si="0"/>
        <v>0</v>
      </c>
    </row>
    <row r="42" spans="3:20">
      <c r="C42" s="6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>
        <f t="shared" si="0"/>
        <v>0</v>
      </c>
    </row>
    <row r="43" spans="3:20">
      <c r="C43" s="6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>
        <f t="shared" si="0"/>
        <v>0</v>
      </c>
    </row>
    <row r="44" spans="3:20">
      <c r="C44" s="6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>
        <f t="shared" si="0"/>
        <v>0</v>
      </c>
    </row>
    <row r="45" spans="3:20">
      <c r="C45" s="6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>
        <f t="shared" si="0"/>
        <v>0</v>
      </c>
    </row>
    <row r="46" spans="3:20">
      <c r="C46" s="6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>
        <f t="shared" si="0"/>
        <v>0</v>
      </c>
    </row>
    <row r="47" spans="3:20">
      <c r="C47" s="6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>
        <f t="shared" si="0"/>
        <v>0</v>
      </c>
    </row>
    <row r="48" spans="3:20">
      <c r="C48" s="6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>
        <f t="shared" si="0"/>
        <v>0</v>
      </c>
    </row>
    <row r="49" spans="3:20">
      <c r="C49" s="6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>
        <f t="shared" si="0"/>
        <v>0</v>
      </c>
    </row>
    <row r="50" spans="3:20">
      <c r="C50" s="6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>
        <f t="shared" si="0"/>
        <v>0</v>
      </c>
    </row>
    <row r="51" spans="3:20">
      <c r="C51" s="6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>
        <f t="shared" si="0"/>
        <v>0</v>
      </c>
    </row>
    <row r="52" spans="3:20">
      <c r="C52" s="6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>
        <f t="shared" si="0"/>
        <v>0</v>
      </c>
    </row>
    <row r="53" spans="3:20">
      <c r="C53" s="6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>
        <f t="shared" si="0"/>
        <v>0</v>
      </c>
    </row>
    <row r="54" spans="3:20">
      <c r="C54" s="6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>
        <f t="shared" si="0"/>
        <v>0</v>
      </c>
    </row>
    <row r="55" spans="3:20">
      <c r="C55" s="6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>
        <f t="shared" si="0"/>
        <v>0</v>
      </c>
    </row>
    <row r="56" spans="3:20">
      <c r="C56" s="6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>
        <f t="shared" si="0"/>
        <v>0</v>
      </c>
    </row>
    <row r="57" spans="3:20">
      <c r="C57" s="6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>
        <f t="shared" si="0"/>
        <v>0</v>
      </c>
    </row>
    <row r="58" spans="3:20">
      <c r="C58" s="6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>
        <f t="shared" si="0"/>
        <v>0</v>
      </c>
    </row>
    <row r="59" spans="3:20">
      <c r="C59" s="6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>
        <f t="shared" si="0"/>
        <v>0</v>
      </c>
    </row>
    <row r="60" spans="3:20">
      <c r="C60" s="6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>
        <f t="shared" si="0"/>
        <v>0</v>
      </c>
    </row>
    <row r="61" spans="3:20">
      <c r="C61" s="6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>
        <f t="shared" si="0"/>
        <v>0</v>
      </c>
    </row>
    <row r="62" spans="3:20">
      <c r="C62" s="6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>
        <f t="shared" si="0"/>
        <v>0</v>
      </c>
    </row>
    <row r="63" spans="3:20">
      <c r="C63" s="6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>
        <f t="shared" si="0"/>
        <v>0</v>
      </c>
    </row>
    <row r="64" spans="3:20">
      <c r="C64" s="6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>
        <f t="shared" si="0"/>
        <v>0</v>
      </c>
    </row>
    <row r="65" spans="3:20">
      <c r="C65" s="6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>
        <f t="shared" si="0"/>
        <v>0</v>
      </c>
    </row>
    <row r="66" spans="3:20">
      <c r="C66" s="6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>
        <f t="shared" si="0"/>
        <v>0</v>
      </c>
    </row>
    <row r="67" spans="3:20">
      <c r="C67" t="s">
        <v>7</v>
      </c>
      <c r="D67">
        <f>SUM(D7:D66)</f>
        <v>0</v>
      </c>
      <c r="E67">
        <f t="shared" ref="E67:S67" si="1">SUM(E7:E66)</f>
        <v>0</v>
      </c>
      <c r="F67">
        <f t="shared" si="1"/>
        <v>0</v>
      </c>
      <c r="G67">
        <f t="shared" si="1"/>
        <v>0</v>
      </c>
      <c r="H67">
        <f t="shared" si="1"/>
        <v>0</v>
      </c>
      <c r="I67">
        <f t="shared" si="1"/>
        <v>0</v>
      </c>
      <c r="J67">
        <f t="shared" si="1"/>
        <v>0</v>
      </c>
      <c r="K67">
        <f t="shared" si="1"/>
        <v>0</v>
      </c>
      <c r="L67">
        <f t="shared" si="1"/>
        <v>0</v>
      </c>
      <c r="M67">
        <f t="shared" si="1"/>
        <v>0</v>
      </c>
      <c r="N67">
        <f t="shared" si="1"/>
        <v>0</v>
      </c>
      <c r="O67">
        <f t="shared" si="1"/>
        <v>0</v>
      </c>
      <c r="P67">
        <f t="shared" si="1"/>
        <v>0</v>
      </c>
      <c r="Q67">
        <f t="shared" si="1"/>
        <v>0</v>
      </c>
      <c r="R67">
        <f t="shared" si="1"/>
        <v>0</v>
      </c>
      <c r="S67">
        <f t="shared" si="1"/>
        <v>0</v>
      </c>
      <c r="T67">
        <f>SUM(T7:T66)</f>
        <v>0</v>
      </c>
    </row>
  </sheetData>
  <mergeCells count="1">
    <mergeCell ref="A1:G1"/>
  </mergeCells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69713-EF01-495D-958D-A4E9A56DF0F2}">
  <sheetPr>
    <tabColor rgb="FF00B0F0"/>
  </sheetPr>
  <dimension ref="A1"/>
  <sheetViews>
    <sheetView workbookViewId="0"/>
  </sheetViews>
  <sheetFormatPr defaultRowHeight="18.75"/>
  <sheetData/>
  <phoneticPr fontId="2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0E39-3EDA-49C4-AF9C-EDFEAFF341A2}">
  <sheetPr>
    <tabColor theme="7" tint="-0.249977111117893"/>
    <pageSetUpPr fitToPage="1"/>
  </sheetPr>
  <dimension ref="B1:BQ29"/>
  <sheetViews>
    <sheetView topLeftCell="A4" zoomScaleNormal="100" workbookViewId="0">
      <pane ySplit="1" topLeftCell="A5" activePane="bottomLeft" state="frozen"/>
      <selection activeCell="A4" sqref="A4"/>
      <selection pane="bottomLeft" activeCell="C5" sqref="C5:H5"/>
    </sheetView>
  </sheetViews>
  <sheetFormatPr defaultRowHeight="18.75"/>
  <cols>
    <col min="1" max="1" width="2.625" style="70" customWidth="1"/>
    <col min="2" max="2" width="9" style="70"/>
    <col min="3" max="3" width="9.5" style="70" customWidth="1"/>
    <col min="4" max="9" width="9" style="70"/>
    <col min="10" max="10" width="6" style="70" customWidth="1"/>
    <col min="11" max="11" width="3" style="70" customWidth="1"/>
    <col min="12" max="12" width="3.5" style="70" customWidth="1"/>
    <col min="13" max="13" width="4.5" style="70" customWidth="1"/>
    <col min="14" max="14" width="6.25" style="70" customWidth="1"/>
    <col min="15" max="15" width="2.625" style="70" customWidth="1"/>
    <col min="16" max="16" width="8.875" style="70" customWidth="1"/>
    <col min="17" max="17" width="5.625" style="70" customWidth="1"/>
    <col min="18" max="16384" width="9" style="70"/>
  </cols>
  <sheetData>
    <row r="1" spans="2:20" ht="41.25" customHeight="1">
      <c r="H1" s="82"/>
      <c r="I1" s="158" t="s">
        <v>83</v>
      </c>
      <c r="J1" s="231" t="s">
        <v>142</v>
      </c>
      <c r="K1" s="231"/>
      <c r="L1" s="235" t="s">
        <v>144</v>
      </c>
      <c r="M1" s="235"/>
      <c r="N1" s="231" t="s">
        <v>143</v>
      </c>
      <c r="O1" s="231"/>
      <c r="P1" s="159" t="s">
        <v>84</v>
      </c>
      <c r="Q1" s="81"/>
    </row>
    <row r="2" spans="2:20" ht="52.5" customHeight="1">
      <c r="B2" s="65"/>
      <c r="H2" s="97"/>
      <c r="I2" s="156"/>
      <c r="J2" s="232"/>
      <c r="K2" s="232"/>
      <c r="L2" s="233"/>
      <c r="M2" s="233"/>
      <c r="N2" s="234"/>
      <c r="O2" s="234"/>
      <c r="P2" s="157"/>
      <c r="Q2" s="73"/>
    </row>
    <row r="3" spans="2:20" ht="26.25" customHeight="1">
      <c r="B3" s="65"/>
      <c r="H3" s="73"/>
      <c r="I3" s="146" t="s">
        <v>226</v>
      </c>
      <c r="J3" s="236" t="s">
        <v>227</v>
      </c>
      <c r="K3" s="237"/>
      <c r="L3" s="237"/>
      <c r="M3" s="237"/>
      <c r="N3" s="237"/>
      <c r="O3" s="237"/>
      <c r="P3" s="237"/>
      <c r="Q3" s="73"/>
    </row>
    <row r="4" spans="2:20" ht="27" customHeight="1">
      <c r="B4" s="65"/>
      <c r="H4" s="73"/>
      <c r="I4" s="88"/>
      <c r="J4" s="91"/>
      <c r="K4" s="91"/>
      <c r="L4" s="89"/>
      <c r="M4" s="89"/>
      <c r="N4" s="90"/>
      <c r="O4" s="90"/>
      <c r="P4" s="73"/>
      <c r="Q4" s="73"/>
    </row>
    <row r="5" spans="2:20" ht="45" customHeight="1" thickBot="1">
      <c r="B5" s="72" t="s">
        <v>149</v>
      </c>
      <c r="C5" s="230"/>
      <c r="D5" s="230"/>
      <c r="E5" s="230"/>
      <c r="F5" s="230"/>
      <c r="G5" s="230"/>
      <c r="H5" s="230"/>
      <c r="I5" s="229" t="s">
        <v>195</v>
      </c>
      <c r="J5" s="229"/>
      <c r="K5" s="229"/>
      <c r="L5" s="229"/>
      <c r="M5" s="229"/>
      <c r="N5" s="229"/>
      <c r="O5" s="229"/>
      <c r="P5" s="229"/>
      <c r="Q5" s="229"/>
    </row>
    <row r="6" spans="2:20" ht="56.25" customHeight="1">
      <c r="B6" s="238" t="s">
        <v>230</v>
      </c>
      <c r="C6" s="240"/>
      <c r="D6" s="241"/>
      <c r="E6" s="241"/>
      <c r="F6" s="241"/>
      <c r="G6" s="241"/>
      <c r="H6" s="241"/>
      <c r="I6" s="242"/>
      <c r="J6" s="246" t="s">
        <v>146</v>
      </c>
      <c r="K6" s="247"/>
      <c r="L6" s="248"/>
      <c r="M6" s="249"/>
      <c r="N6" s="250"/>
      <c r="O6" s="250"/>
      <c r="P6" s="250"/>
      <c r="Q6" s="251"/>
    </row>
    <row r="7" spans="2:20" ht="33.75" customHeight="1">
      <c r="B7" s="239"/>
      <c r="C7" s="243"/>
      <c r="D7" s="244"/>
      <c r="E7" s="244"/>
      <c r="F7" s="244"/>
      <c r="G7" s="244"/>
      <c r="H7" s="244"/>
      <c r="I7" s="245"/>
      <c r="J7" s="252" t="s">
        <v>85</v>
      </c>
      <c r="K7" s="253"/>
      <c r="L7" s="254"/>
      <c r="M7" s="199"/>
      <c r="N7" s="199"/>
      <c r="O7" s="199"/>
      <c r="P7" s="199"/>
      <c r="Q7" s="255"/>
    </row>
    <row r="8" spans="2:20" ht="37.5" customHeight="1">
      <c r="B8" s="66" t="s">
        <v>86</v>
      </c>
      <c r="C8" s="198"/>
      <c r="D8" s="199"/>
      <c r="E8" s="200"/>
      <c r="F8" s="67" t="s">
        <v>87</v>
      </c>
      <c r="G8" s="198"/>
      <c r="H8" s="199"/>
      <c r="I8" s="200"/>
      <c r="J8" s="92" t="s">
        <v>88</v>
      </c>
      <c r="K8" s="201"/>
      <c r="L8" s="202"/>
      <c r="M8" s="202"/>
      <c r="N8" s="202"/>
      <c r="O8" s="202"/>
      <c r="P8" s="202"/>
      <c r="Q8" s="203"/>
    </row>
    <row r="9" spans="2:20" ht="37.5" customHeight="1" thickBot="1">
      <c r="B9" s="68" t="s">
        <v>164</v>
      </c>
      <c r="C9" s="69" t="s">
        <v>89</v>
      </c>
      <c r="D9" s="207"/>
      <c r="E9" s="207"/>
      <c r="F9" s="207"/>
      <c r="G9" s="207"/>
      <c r="H9" s="207"/>
      <c r="I9" s="208"/>
      <c r="J9" s="92" t="s">
        <v>165</v>
      </c>
      <c r="K9" s="204"/>
      <c r="L9" s="205"/>
      <c r="M9" s="205"/>
      <c r="N9" s="205"/>
      <c r="O9" s="205"/>
      <c r="P9" s="205"/>
      <c r="Q9" s="206"/>
    </row>
    <row r="10" spans="2:20" s="120" customFormat="1" ht="45" customHeight="1" thickTop="1">
      <c r="B10" s="74" t="s">
        <v>177</v>
      </c>
      <c r="C10" s="124"/>
      <c r="D10" s="121" t="s">
        <v>90</v>
      </c>
      <c r="E10" s="123"/>
      <c r="F10" s="121" t="s">
        <v>91</v>
      </c>
      <c r="G10" s="123"/>
      <c r="H10" s="122" t="s">
        <v>92</v>
      </c>
      <c r="I10" s="75" t="s">
        <v>178</v>
      </c>
      <c r="J10" s="209"/>
      <c r="K10" s="210"/>
      <c r="L10" s="210"/>
      <c r="M10" s="210"/>
      <c r="N10" s="210"/>
      <c r="O10" s="210"/>
      <c r="P10" s="210"/>
      <c r="Q10" s="211"/>
    </row>
    <row r="11" spans="2:20" s="73" customFormat="1" ht="45" customHeight="1">
      <c r="B11" s="85" t="s">
        <v>145</v>
      </c>
      <c r="C11" s="94"/>
      <c r="D11" s="94"/>
      <c r="E11" s="94"/>
      <c r="F11" s="94"/>
      <c r="G11" s="94"/>
      <c r="H11" s="94"/>
      <c r="I11" s="94"/>
      <c r="J11" s="258"/>
      <c r="K11" s="259"/>
      <c r="L11" s="260"/>
      <c r="M11" s="260"/>
      <c r="N11" s="258"/>
      <c r="O11" s="261"/>
      <c r="P11" s="118" t="s">
        <v>7</v>
      </c>
      <c r="Q11" s="119" t="s">
        <v>93</v>
      </c>
    </row>
    <row r="12" spans="2:20" s="73" customFormat="1" ht="45" customHeight="1">
      <c r="B12" s="76" t="s">
        <v>174</v>
      </c>
      <c r="C12" s="95"/>
      <c r="D12" s="95"/>
      <c r="E12" s="95"/>
      <c r="F12" s="95"/>
      <c r="G12" s="95"/>
      <c r="H12" s="95"/>
      <c r="I12" s="95"/>
      <c r="J12" s="266"/>
      <c r="K12" s="267"/>
      <c r="L12" s="265"/>
      <c r="M12" s="265"/>
      <c r="N12" s="266"/>
      <c r="O12" s="267"/>
      <c r="P12" s="84">
        <f>SUM(C12:O12)</f>
        <v>0</v>
      </c>
      <c r="Q12" s="96"/>
      <c r="R12" s="256" t="s">
        <v>175</v>
      </c>
      <c r="S12" s="257"/>
      <c r="T12" s="257"/>
    </row>
    <row r="13" spans="2:20" s="73" customFormat="1" ht="45" customHeight="1">
      <c r="B13" s="76" t="s">
        <v>94</v>
      </c>
      <c r="C13" s="95"/>
      <c r="D13" s="95"/>
      <c r="E13" s="95"/>
      <c r="F13" s="95"/>
      <c r="G13" s="95"/>
      <c r="H13" s="95"/>
      <c r="I13" s="95"/>
      <c r="J13" s="266"/>
      <c r="K13" s="267"/>
      <c r="L13" s="265"/>
      <c r="M13" s="265"/>
      <c r="N13" s="266"/>
      <c r="O13" s="267"/>
      <c r="P13" s="84">
        <f>SUM(C13:O13)</f>
        <v>0</v>
      </c>
      <c r="Q13" s="96"/>
      <c r="R13" s="256"/>
      <c r="S13" s="257"/>
      <c r="T13" s="257"/>
    </row>
    <row r="14" spans="2:20" s="73" customFormat="1" ht="33.75" customHeight="1">
      <c r="B14" s="77" t="s">
        <v>95</v>
      </c>
      <c r="C14" s="78" t="s">
        <v>196</v>
      </c>
      <c r="D14" s="93"/>
      <c r="E14" s="79" t="s">
        <v>176</v>
      </c>
      <c r="F14" s="78" t="s">
        <v>96</v>
      </c>
      <c r="G14" s="93"/>
      <c r="H14" s="79" t="s">
        <v>176</v>
      </c>
      <c r="I14" s="79"/>
      <c r="J14" s="80"/>
      <c r="K14" s="262"/>
      <c r="L14" s="262"/>
      <c r="M14" s="79"/>
      <c r="N14" s="263"/>
      <c r="O14" s="263"/>
      <c r="P14" s="263"/>
      <c r="Q14" s="264"/>
    </row>
    <row r="15" spans="2:20" s="73" customFormat="1" ht="30" customHeight="1">
      <c r="B15" s="268" t="s">
        <v>97</v>
      </c>
      <c r="C15" s="215" t="s">
        <v>194</v>
      </c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7"/>
    </row>
    <row r="16" spans="2:20" s="73" customFormat="1" ht="30" customHeight="1">
      <c r="B16" s="269"/>
      <c r="C16" s="220" t="s">
        <v>193</v>
      </c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2"/>
    </row>
    <row r="17" spans="2:69" s="73" customFormat="1" ht="33.75" customHeight="1">
      <c r="B17" s="269"/>
      <c r="C17" s="218" t="s">
        <v>141</v>
      </c>
      <c r="D17" s="219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86" t="s">
        <v>98</v>
      </c>
      <c r="Q17" s="87"/>
    </row>
    <row r="18" spans="2:69" s="73" customFormat="1" ht="22.5" customHeight="1">
      <c r="B18" s="270"/>
      <c r="C18" s="226" t="s">
        <v>148</v>
      </c>
      <c r="D18" s="227"/>
      <c r="E18" s="223"/>
      <c r="F18" s="223"/>
      <c r="G18" s="223"/>
      <c r="H18" s="223"/>
      <c r="I18" s="224" t="s">
        <v>192</v>
      </c>
      <c r="J18" s="224"/>
      <c r="K18" s="224"/>
      <c r="L18" s="224"/>
      <c r="M18" s="224"/>
      <c r="N18" s="224"/>
      <c r="O18" s="224"/>
      <c r="P18" s="224"/>
      <c r="Q18" s="225"/>
    </row>
    <row r="19" spans="2:69" s="73" customFormat="1" ht="33.75" customHeight="1" thickBot="1">
      <c r="B19" s="128" t="s">
        <v>147</v>
      </c>
      <c r="C19" s="272" t="s">
        <v>214</v>
      </c>
      <c r="D19" s="273"/>
      <c r="E19" s="273"/>
      <c r="F19" s="273"/>
      <c r="G19" s="273"/>
      <c r="H19" s="271"/>
      <c r="I19" s="271"/>
      <c r="J19" s="271"/>
      <c r="K19" s="271"/>
      <c r="L19" s="271"/>
      <c r="M19" s="141" t="s">
        <v>98</v>
      </c>
      <c r="N19" s="126" t="s">
        <v>139</v>
      </c>
      <c r="O19" s="212" t="s">
        <v>140</v>
      </c>
      <c r="P19" s="212"/>
      <c r="Q19" s="213"/>
    </row>
    <row r="20" spans="2:69" s="73" customFormat="1" ht="37.5" customHeight="1" thickTop="1">
      <c r="B20" s="283" t="s">
        <v>190</v>
      </c>
      <c r="C20" s="284"/>
      <c r="D20" s="285" t="s">
        <v>140</v>
      </c>
      <c r="E20" s="286"/>
      <c r="F20" s="287" t="s">
        <v>181</v>
      </c>
      <c r="G20" s="284"/>
      <c r="H20" s="285" t="s">
        <v>140</v>
      </c>
      <c r="I20" s="284"/>
      <c r="J20" s="287" t="s">
        <v>182</v>
      </c>
      <c r="K20" s="288"/>
      <c r="L20" s="284"/>
      <c r="M20" s="129"/>
      <c r="N20" s="130" t="s">
        <v>183</v>
      </c>
      <c r="O20" s="281" t="s">
        <v>189</v>
      </c>
      <c r="P20" s="281"/>
      <c r="Q20" s="282"/>
    </row>
    <row r="21" spans="2:69" ht="26.25" customHeight="1">
      <c r="B21" s="277" t="s">
        <v>186</v>
      </c>
      <c r="C21" s="278"/>
      <c r="D21" s="274" t="s">
        <v>191</v>
      </c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5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</row>
    <row r="22" spans="2:69" s="98" customFormat="1" ht="26.25" customHeight="1" thickBot="1">
      <c r="B22" s="279"/>
      <c r="C22" s="280"/>
      <c r="D22" s="127" t="s">
        <v>187</v>
      </c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131" t="s">
        <v>188</v>
      </c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</row>
    <row r="23" spans="2:69" s="98" customFormat="1" ht="52.5" customHeight="1" thickBot="1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</row>
    <row r="24" spans="2:69" s="98" customFormat="1" ht="37.5" customHeight="1">
      <c r="B24" s="289" t="s">
        <v>216</v>
      </c>
      <c r="C24" s="292" t="s">
        <v>217</v>
      </c>
      <c r="D24" s="293"/>
      <c r="E24" s="294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6"/>
      <c r="S24" s="142"/>
      <c r="T24" s="142"/>
      <c r="U24" s="142"/>
      <c r="V24" s="142"/>
      <c r="W24" s="142"/>
      <c r="X24" s="142"/>
    </row>
    <row r="25" spans="2:69" s="98" customFormat="1" ht="37.5" customHeight="1">
      <c r="B25" s="290"/>
      <c r="C25" s="297" t="s">
        <v>218</v>
      </c>
      <c r="D25" s="298"/>
      <c r="E25" s="299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1"/>
      <c r="S25" s="142"/>
      <c r="T25" s="142"/>
      <c r="U25" s="142"/>
      <c r="V25" s="142"/>
      <c r="W25" s="142"/>
      <c r="X25" s="142"/>
    </row>
    <row r="26" spans="2:69" s="98" customFormat="1" ht="37.5" customHeight="1">
      <c r="B26" s="290"/>
      <c r="C26" s="302" t="s">
        <v>219</v>
      </c>
      <c r="D26" s="303"/>
      <c r="E26" s="155" t="s">
        <v>228</v>
      </c>
      <c r="F26" s="147"/>
      <c r="G26" s="148" t="s">
        <v>220</v>
      </c>
      <c r="H26" s="149"/>
      <c r="I26" s="150" t="s">
        <v>221</v>
      </c>
      <c r="J26" s="304"/>
      <c r="K26" s="304"/>
      <c r="L26" s="148" t="s">
        <v>220</v>
      </c>
      <c r="M26" s="304"/>
      <c r="N26" s="304"/>
      <c r="O26" s="150" t="s">
        <v>98</v>
      </c>
      <c r="P26" s="305"/>
      <c r="Q26" s="306"/>
      <c r="S26" s="142"/>
      <c r="T26" s="142"/>
      <c r="U26" s="142"/>
      <c r="V26" s="142"/>
      <c r="W26" s="142"/>
      <c r="X26" s="142"/>
    </row>
    <row r="27" spans="2:69" s="98" customFormat="1" ht="30" customHeight="1">
      <c r="B27" s="290"/>
      <c r="C27" s="317" t="s">
        <v>224</v>
      </c>
      <c r="D27" s="318"/>
      <c r="E27" s="151"/>
      <c r="F27" s="153" t="s">
        <v>229</v>
      </c>
      <c r="G27" s="161"/>
      <c r="H27" s="152" t="s">
        <v>176</v>
      </c>
      <c r="I27" s="228" t="s">
        <v>96</v>
      </c>
      <c r="J27" s="228"/>
      <c r="K27" s="197"/>
      <c r="L27" s="197"/>
      <c r="M27" s="197"/>
      <c r="N27" s="154" t="s">
        <v>176</v>
      </c>
      <c r="O27" s="154"/>
      <c r="P27" s="154"/>
      <c r="Q27" s="160"/>
      <c r="S27" s="142"/>
      <c r="T27" s="142"/>
      <c r="U27" s="142"/>
      <c r="V27" s="142"/>
      <c r="W27" s="142"/>
      <c r="X27" s="142"/>
    </row>
    <row r="28" spans="2:69" s="98" customFormat="1" ht="33.75" customHeight="1">
      <c r="B28" s="290"/>
      <c r="C28" s="307" t="s">
        <v>222</v>
      </c>
      <c r="D28" s="308"/>
      <c r="E28" s="144"/>
      <c r="F28" s="143" t="s">
        <v>90</v>
      </c>
      <c r="G28" s="145"/>
      <c r="H28" s="143" t="s">
        <v>91</v>
      </c>
      <c r="I28" s="145"/>
      <c r="J28" s="143" t="s">
        <v>223</v>
      </c>
      <c r="K28" s="309"/>
      <c r="L28" s="309"/>
      <c r="M28" s="310" t="s">
        <v>231</v>
      </c>
      <c r="N28" s="310"/>
      <c r="O28" s="311"/>
      <c r="P28" s="311"/>
      <c r="Q28" s="312"/>
      <c r="S28" s="142"/>
      <c r="T28" s="142"/>
      <c r="U28" s="142"/>
      <c r="V28" s="142"/>
      <c r="W28" s="142"/>
      <c r="X28" s="142"/>
    </row>
    <row r="29" spans="2:69" ht="37.5" customHeight="1" thickBot="1">
      <c r="B29" s="291"/>
      <c r="C29" s="313" t="s">
        <v>225</v>
      </c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6"/>
      <c r="S29" s="142"/>
      <c r="T29" s="142"/>
      <c r="U29" s="142"/>
      <c r="V29" s="142"/>
      <c r="W29" s="142"/>
      <c r="X29" s="142"/>
    </row>
  </sheetData>
  <mergeCells count="71">
    <mergeCell ref="B24:B29"/>
    <mergeCell ref="C24:D24"/>
    <mergeCell ref="E24:Q24"/>
    <mergeCell ref="C25:D25"/>
    <mergeCell ref="E25:Q25"/>
    <mergeCell ref="C26:D26"/>
    <mergeCell ref="J26:K26"/>
    <mergeCell ref="M26:N26"/>
    <mergeCell ref="P26:Q26"/>
    <mergeCell ref="C28:D28"/>
    <mergeCell ref="K28:L28"/>
    <mergeCell ref="M28:N28"/>
    <mergeCell ref="O28:Q28"/>
    <mergeCell ref="C29:D29"/>
    <mergeCell ref="E29:Q29"/>
    <mergeCell ref="C27:D27"/>
    <mergeCell ref="B15:B18"/>
    <mergeCell ref="H19:L19"/>
    <mergeCell ref="C19:G19"/>
    <mergeCell ref="D21:Q21"/>
    <mergeCell ref="E22:P22"/>
    <mergeCell ref="B21:C22"/>
    <mergeCell ref="O20:Q20"/>
    <mergeCell ref="B20:C20"/>
    <mergeCell ref="D20:E20"/>
    <mergeCell ref="F20:G20"/>
    <mergeCell ref="H20:I20"/>
    <mergeCell ref="J20:L20"/>
    <mergeCell ref="R12:T13"/>
    <mergeCell ref="J11:K11"/>
    <mergeCell ref="L11:M11"/>
    <mergeCell ref="N11:O11"/>
    <mergeCell ref="K14:L14"/>
    <mergeCell ref="N14:Q14"/>
    <mergeCell ref="L12:M12"/>
    <mergeCell ref="N12:O12"/>
    <mergeCell ref="J13:K13"/>
    <mergeCell ref="L13:M13"/>
    <mergeCell ref="N13:O13"/>
    <mergeCell ref="J12:K12"/>
    <mergeCell ref="B6:B7"/>
    <mergeCell ref="C6:I7"/>
    <mergeCell ref="J6:L6"/>
    <mergeCell ref="M6:Q6"/>
    <mergeCell ref="J7:L7"/>
    <mergeCell ref="M7:Q7"/>
    <mergeCell ref="I5:Q5"/>
    <mergeCell ref="C5:H5"/>
    <mergeCell ref="N1:O1"/>
    <mergeCell ref="J1:K1"/>
    <mergeCell ref="J2:K2"/>
    <mergeCell ref="L2:M2"/>
    <mergeCell ref="N2:O2"/>
    <mergeCell ref="L1:M1"/>
    <mergeCell ref="J3:P3"/>
    <mergeCell ref="K27:M27"/>
    <mergeCell ref="C8:E8"/>
    <mergeCell ref="K8:Q8"/>
    <mergeCell ref="K9:Q9"/>
    <mergeCell ref="D9:I9"/>
    <mergeCell ref="J10:Q10"/>
    <mergeCell ref="G8:I8"/>
    <mergeCell ref="O19:Q19"/>
    <mergeCell ref="E17:O17"/>
    <mergeCell ref="C15:Q15"/>
    <mergeCell ref="C17:D17"/>
    <mergeCell ref="C16:Q16"/>
    <mergeCell ref="E18:H18"/>
    <mergeCell ref="I18:Q18"/>
    <mergeCell ref="C18:D18"/>
    <mergeCell ref="I27:J27"/>
  </mergeCells>
  <phoneticPr fontId="2"/>
  <conditionalFormatting sqref="A17">
    <cfRule type="expression" dxfId="53" priority="64">
      <formula>$E$17&lt;&gt;""</formula>
    </cfRule>
  </conditionalFormatting>
  <conditionalFormatting sqref="C6">
    <cfRule type="expression" dxfId="52" priority="202">
      <formula>$C$6&lt;&gt;""</formula>
    </cfRule>
  </conditionalFormatting>
  <conditionalFormatting sqref="C8">
    <cfRule type="expression" dxfId="51" priority="201">
      <formula>$C$8&lt;&gt;""</formula>
    </cfRule>
  </conditionalFormatting>
  <conditionalFormatting sqref="C10">
    <cfRule type="expression" dxfId="50" priority="16">
      <formula>$C$10&lt;&gt;""</formula>
    </cfRule>
  </conditionalFormatting>
  <conditionalFormatting sqref="C11">
    <cfRule type="expression" dxfId="49" priority="110">
      <formula>$C$11&lt;&gt;""</formula>
    </cfRule>
  </conditionalFormatting>
  <conditionalFormatting sqref="C12">
    <cfRule type="expression" dxfId="48" priority="109">
      <formula>$C$12&lt;&gt;""</formula>
    </cfRule>
  </conditionalFormatting>
  <conditionalFormatting sqref="C13">
    <cfRule type="expression" dxfId="47" priority="108">
      <formula>$C$13&lt;&gt;""</formula>
    </cfRule>
  </conditionalFormatting>
  <conditionalFormatting sqref="C5:H5">
    <cfRule type="expression" dxfId="46" priority="18">
      <formula>$C$5&lt;&gt;""</formula>
    </cfRule>
  </conditionalFormatting>
  <conditionalFormatting sqref="D9">
    <cfRule type="expression" dxfId="45" priority="196">
      <formula>$D$9&lt;&gt;""</formula>
    </cfRule>
  </conditionalFormatting>
  <conditionalFormatting sqref="D11">
    <cfRule type="expression" dxfId="44" priority="8">
      <formula>$D$11&lt;&gt;""</formula>
    </cfRule>
  </conditionalFormatting>
  <conditionalFormatting sqref="D12">
    <cfRule type="expression" dxfId="43" priority="106">
      <formula>$D$12&lt;&gt;""</formula>
    </cfRule>
  </conditionalFormatting>
  <conditionalFormatting sqref="D13">
    <cfRule type="expression" dxfId="42" priority="105">
      <formula>$D$13&lt;&gt;""</formula>
    </cfRule>
  </conditionalFormatting>
  <conditionalFormatting sqref="D14">
    <cfRule type="expression" dxfId="41" priority="114">
      <formula>$D$14&lt;&gt;""</formula>
    </cfRule>
  </conditionalFormatting>
  <conditionalFormatting sqref="E10">
    <cfRule type="expression" dxfId="40" priority="15">
      <formula>$E$10&lt;&gt;""</formula>
    </cfRule>
  </conditionalFormatting>
  <conditionalFormatting sqref="E11">
    <cfRule type="expression" dxfId="39" priority="7">
      <formula>$E$11&lt;&gt;""</formula>
    </cfRule>
  </conditionalFormatting>
  <conditionalFormatting sqref="E12">
    <cfRule type="expression" dxfId="38" priority="103">
      <formula>$E$12&lt;&gt;""</formula>
    </cfRule>
  </conditionalFormatting>
  <conditionalFormatting sqref="E13">
    <cfRule type="expression" dxfId="37" priority="102">
      <formula>$E$13&lt;&gt;""</formula>
    </cfRule>
  </conditionalFormatting>
  <conditionalFormatting sqref="E22">
    <cfRule type="expression" dxfId="36" priority="12">
      <formula>$E$22&lt;&gt;""</formula>
    </cfRule>
  </conditionalFormatting>
  <conditionalFormatting sqref="E17:O17">
    <cfRule type="expression" dxfId="35" priority="22">
      <formula>$E$17&lt;&gt;""</formula>
    </cfRule>
  </conditionalFormatting>
  <conditionalFormatting sqref="F11">
    <cfRule type="expression" dxfId="34" priority="6">
      <formula>$F$11&lt;&gt;""</formula>
    </cfRule>
  </conditionalFormatting>
  <conditionalFormatting sqref="F12">
    <cfRule type="expression" dxfId="33" priority="100">
      <formula>$F$12&lt;&gt;""</formula>
    </cfRule>
  </conditionalFormatting>
  <conditionalFormatting sqref="F13">
    <cfRule type="expression" dxfId="32" priority="99">
      <formula>$F$13&lt;&gt;""</formula>
    </cfRule>
  </conditionalFormatting>
  <conditionalFormatting sqref="G8">
    <cfRule type="expression" dxfId="31" priority="175">
      <formula>$G$8&lt;&gt;""</formula>
    </cfRule>
  </conditionalFormatting>
  <conditionalFormatting sqref="G10">
    <cfRule type="expression" dxfId="30" priority="14">
      <formula>$G$10&lt;&gt;""</formula>
    </cfRule>
  </conditionalFormatting>
  <conditionalFormatting sqref="G11">
    <cfRule type="expression" dxfId="29" priority="1">
      <formula>$G$11&lt;&gt;""</formula>
    </cfRule>
  </conditionalFormatting>
  <conditionalFormatting sqref="G12">
    <cfRule type="expression" dxfId="28" priority="97">
      <formula>$G$12&lt;&gt;""</formula>
    </cfRule>
  </conditionalFormatting>
  <conditionalFormatting sqref="G13">
    <cfRule type="expression" dxfId="27" priority="96">
      <formula>$G$13&lt;&gt;""</formula>
    </cfRule>
  </conditionalFormatting>
  <conditionalFormatting sqref="G14">
    <cfRule type="expression" dxfId="26" priority="9">
      <formula>$G$14&lt;&gt;""</formula>
    </cfRule>
  </conditionalFormatting>
  <conditionalFormatting sqref="H11">
    <cfRule type="expression" dxfId="25" priority="3">
      <formula>$H$11&lt;&gt;""</formula>
    </cfRule>
  </conditionalFormatting>
  <conditionalFormatting sqref="H12">
    <cfRule type="expression" dxfId="24" priority="94">
      <formula>$H$12&lt;&gt;""</formula>
    </cfRule>
  </conditionalFormatting>
  <conditionalFormatting sqref="H13">
    <cfRule type="expression" dxfId="23" priority="93">
      <formula>$H$13&lt;&gt;""</formula>
    </cfRule>
  </conditionalFormatting>
  <conditionalFormatting sqref="H19">
    <cfRule type="expression" dxfId="22" priority="62">
      <formula>$H$19&lt;&gt;""</formula>
    </cfRule>
  </conditionalFormatting>
  <conditionalFormatting sqref="I11">
    <cfRule type="expression" dxfId="21" priority="2">
      <formula>$I$11&lt;&gt;""</formula>
    </cfRule>
  </conditionalFormatting>
  <conditionalFormatting sqref="I12">
    <cfRule type="expression" dxfId="20" priority="101">
      <formula>$I$12&lt;&gt;""</formula>
    </cfRule>
  </conditionalFormatting>
  <conditionalFormatting sqref="I13">
    <cfRule type="expression" dxfId="19" priority="91">
      <formula>$I$13&lt;&gt;""</formula>
    </cfRule>
  </conditionalFormatting>
  <conditionalFormatting sqref="J11">
    <cfRule type="expression" dxfId="18" priority="90">
      <formula>$J$11&lt;&gt;""</formula>
    </cfRule>
  </conditionalFormatting>
  <conditionalFormatting sqref="J12:K12">
    <cfRule type="expression" dxfId="17" priority="89">
      <formula>$J$12&lt;&gt;""</formula>
    </cfRule>
  </conditionalFormatting>
  <conditionalFormatting sqref="J13:K13">
    <cfRule type="expression" dxfId="16" priority="88">
      <formula>$J$13&lt;&gt;""</formula>
    </cfRule>
  </conditionalFormatting>
  <conditionalFormatting sqref="J10:Q10">
    <cfRule type="expression" dxfId="15" priority="13">
      <formula>$J$10&lt;&gt;""</formula>
    </cfRule>
  </conditionalFormatting>
  <conditionalFormatting sqref="K8">
    <cfRule type="expression" dxfId="14" priority="125">
      <formula>$K$8&lt;&gt;""</formula>
    </cfRule>
  </conditionalFormatting>
  <conditionalFormatting sqref="K9:Q9">
    <cfRule type="expression" dxfId="13" priority="17">
      <formula>$K$9&lt;&gt;""</formula>
    </cfRule>
  </conditionalFormatting>
  <conditionalFormatting sqref="L11:M11">
    <cfRule type="expression" dxfId="12" priority="87">
      <formula>$L$11&lt;&gt;""</formula>
    </cfRule>
  </conditionalFormatting>
  <conditionalFormatting sqref="L12:M12">
    <cfRule type="expression" dxfId="11" priority="86">
      <formula>$L$12&lt;&gt;""</formula>
    </cfRule>
  </conditionalFormatting>
  <conditionalFormatting sqref="L13:M13">
    <cfRule type="expression" dxfId="10" priority="85">
      <formula>$L$13&lt;&gt;""</formula>
    </cfRule>
  </conditionalFormatting>
  <conditionalFormatting sqref="M20">
    <cfRule type="expression" dxfId="9" priority="11">
      <formula>$M$20&lt;&gt;""</formula>
    </cfRule>
  </conditionalFormatting>
  <conditionalFormatting sqref="M6:Q6">
    <cfRule type="expression" dxfId="8" priority="20">
      <formula>$M$6&lt;&gt;""</formula>
    </cfRule>
  </conditionalFormatting>
  <conditionalFormatting sqref="M7:Q7">
    <cfRule type="expression" dxfId="7" priority="19">
      <formula>$M$7&lt;&gt;""</formula>
    </cfRule>
  </conditionalFormatting>
  <conditionalFormatting sqref="N11">
    <cfRule type="expression" dxfId="6" priority="84">
      <formula>$N$11&lt;&gt;""</formula>
    </cfRule>
  </conditionalFormatting>
  <conditionalFormatting sqref="N12:O12">
    <cfRule type="expression" dxfId="5" priority="83">
      <formula>$N$12&lt;&gt;""</formula>
    </cfRule>
  </conditionalFormatting>
  <conditionalFormatting sqref="N13:O13">
    <cfRule type="expression" dxfId="4" priority="82">
      <formula>$N$13&lt;&gt;""</formula>
    </cfRule>
  </conditionalFormatting>
  <conditionalFormatting sqref="P12">
    <cfRule type="expression" dxfId="3" priority="81">
      <formula>$P$12&lt;&gt;""</formula>
    </cfRule>
  </conditionalFormatting>
  <conditionalFormatting sqref="P13">
    <cfRule type="expression" dxfId="2" priority="80">
      <formula>$P$13&lt;&gt;""</formula>
    </cfRule>
  </conditionalFormatting>
  <conditionalFormatting sqref="Q12">
    <cfRule type="expression" dxfId="1" priority="79">
      <formula>$Q$12&lt;&gt;""</formula>
    </cfRule>
  </conditionalFormatting>
  <conditionalFormatting sqref="Q13">
    <cfRule type="expression" dxfId="0" priority="78">
      <formula>$Q$13&lt;&gt;""</formula>
    </cfRule>
  </conditionalFormatting>
  <dataValidations count="1">
    <dataValidation type="list" allowBlank="1" showInputMessage="1" showErrorMessage="1" sqref="E24:Q24" xr:uid="{CBF046CF-072A-4FAB-A8C1-DBF651E18355}">
      <formula1>"一類,二類,三類,四類,五類(全数),五類(定点),その他"</formula1>
    </dataValidation>
  </dataValidations>
  <pageMargins left="0.7" right="0.7" top="0.75" bottom="0.75" header="0.3" footer="0.3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49" r:id="rId4" name="Check Box 37">
              <controlPr defaultSize="0" autoFill="0" autoLine="0" autoPict="0">
                <anchor moveWithCells="1">
                  <from>
                    <xdr:col>13</xdr:col>
                    <xdr:colOff>400050</xdr:colOff>
                    <xdr:row>16</xdr:row>
                    <xdr:rowOff>409575</xdr:rowOff>
                  </from>
                  <to>
                    <xdr:col>14</xdr:col>
                    <xdr:colOff>142875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5" name="Check Box 38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76200</xdr:rowOff>
                  </from>
                  <to>
                    <xdr:col>2</xdr:col>
                    <xdr:colOff>342900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6" name="Check Box 39">
              <controlPr defaultSize="0" autoFill="0" autoLine="0" autoPict="0">
                <anchor moveWithCells="1">
                  <from>
                    <xdr:col>15</xdr:col>
                    <xdr:colOff>457200</xdr:colOff>
                    <xdr:row>18</xdr:row>
                    <xdr:rowOff>95250</xdr:rowOff>
                  </from>
                  <to>
                    <xdr:col>16</xdr:col>
                    <xdr:colOff>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7" name="Check Box 40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76200</xdr:rowOff>
                  </from>
                  <to>
                    <xdr:col>3</xdr:col>
                    <xdr:colOff>428625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8" name="Check Box 42">
              <controlPr defaultSize="0" autoFill="0" autoLine="0" autoPict="0">
                <anchor moveWithCells="1">
                  <from>
                    <xdr:col>4</xdr:col>
                    <xdr:colOff>228600</xdr:colOff>
                    <xdr:row>18</xdr:row>
                    <xdr:rowOff>76200</xdr:rowOff>
                  </from>
                  <to>
                    <xdr:col>4</xdr:col>
                    <xdr:colOff>447675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9" name="Check Box 43">
              <controlPr defaultSize="0" autoFill="0" autoLine="0" autoPict="0">
                <anchor moveWithCells="1">
                  <from>
                    <xdr:col>14</xdr:col>
                    <xdr:colOff>95250</xdr:colOff>
                    <xdr:row>18</xdr:row>
                    <xdr:rowOff>95250</xdr:rowOff>
                  </from>
                  <to>
                    <xdr:col>15</xdr:col>
                    <xdr:colOff>114300</xdr:colOff>
                    <xdr:row>18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10" name="Check Box 45">
              <controlPr defaultSize="0" autoFill="0" autoLine="0" autoPict="0">
                <anchor moveWithCells="1">
                  <from>
                    <xdr:col>5</xdr:col>
                    <xdr:colOff>533400</xdr:colOff>
                    <xdr:row>18</xdr:row>
                    <xdr:rowOff>76200</xdr:rowOff>
                  </from>
                  <to>
                    <xdr:col>6</xdr:col>
                    <xdr:colOff>66675</xdr:colOff>
                    <xdr:row>18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1" r:id="rId11" name="Check Box 119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66675</xdr:rowOff>
                  </from>
                  <to>
                    <xdr:col>2</xdr:col>
                    <xdr:colOff>333375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2" r:id="rId12" name="Check Box 120">
              <controlPr defaultSize="0" autoFill="0" autoLine="0" autoPict="0">
                <anchor moveWithCells="1">
                  <from>
                    <xdr:col>5</xdr:col>
                    <xdr:colOff>342900</xdr:colOff>
                    <xdr:row>15</xdr:row>
                    <xdr:rowOff>66675</xdr:rowOff>
                  </from>
                  <to>
                    <xdr:col>5</xdr:col>
                    <xdr:colOff>561975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3" r:id="rId13" name="Check Box 121">
              <controlPr defaultSize="0" autoFill="0" autoLine="0" autoPict="0">
                <anchor moveWithCells="1">
                  <from>
                    <xdr:col>12</xdr:col>
                    <xdr:colOff>200025</xdr:colOff>
                    <xdr:row>14</xdr:row>
                    <xdr:rowOff>47625</xdr:rowOff>
                  </from>
                  <to>
                    <xdr:col>13</xdr:col>
                    <xdr:colOff>76200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4" r:id="rId14" name="Check Box 122">
              <controlPr defaultSize="0" autoFill="0" autoLine="0" autoPict="0">
                <anchor moveWithCells="1">
                  <from>
                    <xdr:col>6</xdr:col>
                    <xdr:colOff>638175</xdr:colOff>
                    <xdr:row>15</xdr:row>
                    <xdr:rowOff>66675</xdr:rowOff>
                  </from>
                  <to>
                    <xdr:col>7</xdr:col>
                    <xdr:colOff>171450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3" r:id="rId15" name="Check Box 131">
              <controlPr defaultSize="0" autoFill="0" autoLine="0" autoPict="0">
                <anchor moveWithCells="1">
                  <from>
                    <xdr:col>2</xdr:col>
                    <xdr:colOff>114300</xdr:colOff>
                    <xdr:row>14</xdr:row>
                    <xdr:rowOff>47625</xdr:rowOff>
                  </from>
                  <to>
                    <xdr:col>2</xdr:col>
                    <xdr:colOff>333375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4" r:id="rId16" name="Check Box 132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47625</xdr:rowOff>
                  </from>
                  <to>
                    <xdr:col>3</xdr:col>
                    <xdr:colOff>381000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5" r:id="rId17" name="Check Box 133">
              <controlPr defaultSize="0" autoFill="0" autoLine="0" autoPict="0">
                <anchor moveWithCells="1">
                  <from>
                    <xdr:col>4</xdr:col>
                    <xdr:colOff>390525</xdr:colOff>
                    <xdr:row>14</xdr:row>
                    <xdr:rowOff>47625</xdr:rowOff>
                  </from>
                  <to>
                    <xdr:col>4</xdr:col>
                    <xdr:colOff>609600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6" r:id="rId18" name="Check Box 134">
              <controlPr defaultSize="0" autoFill="0" autoLine="0" autoPict="0">
                <anchor moveWithCells="1">
                  <from>
                    <xdr:col>6</xdr:col>
                    <xdr:colOff>638175</xdr:colOff>
                    <xdr:row>14</xdr:row>
                    <xdr:rowOff>47625</xdr:rowOff>
                  </from>
                  <to>
                    <xdr:col>7</xdr:col>
                    <xdr:colOff>171450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8" r:id="rId19" name="Check Box 136">
              <controlPr defaultSize="0" autoFill="0" autoLine="0" autoPict="0">
                <anchor moveWithCells="1">
                  <from>
                    <xdr:col>8</xdr:col>
                    <xdr:colOff>438150</xdr:colOff>
                    <xdr:row>14</xdr:row>
                    <xdr:rowOff>47625</xdr:rowOff>
                  </from>
                  <to>
                    <xdr:col>8</xdr:col>
                    <xdr:colOff>657225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8" r:id="rId20" name="Check Box 146">
              <controlPr defaultSize="0" autoFill="0" autoLine="0" autoPict="0">
                <anchor moveWithCells="1">
                  <from>
                    <xdr:col>2</xdr:col>
                    <xdr:colOff>609600</xdr:colOff>
                    <xdr:row>16</xdr:row>
                    <xdr:rowOff>85725</xdr:rowOff>
                  </from>
                  <to>
                    <xdr:col>3</xdr:col>
                    <xdr:colOff>104775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9" r:id="rId21" name="Check Box 147">
              <controlPr defaultSize="0" autoFill="0" autoLine="0" autoPict="0">
                <anchor moveWithCells="1">
                  <from>
                    <xdr:col>3</xdr:col>
                    <xdr:colOff>123825</xdr:colOff>
                    <xdr:row>19</xdr:row>
                    <xdr:rowOff>114300</xdr:rowOff>
                  </from>
                  <to>
                    <xdr:col>3</xdr:col>
                    <xdr:colOff>342900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0" r:id="rId22" name="Check Box 148">
              <controlPr defaultSize="0" autoFill="0" autoLine="0" autoPict="0">
                <anchor moveWithCells="1">
                  <from>
                    <xdr:col>3</xdr:col>
                    <xdr:colOff>657225</xdr:colOff>
                    <xdr:row>19</xdr:row>
                    <xdr:rowOff>114300</xdr:rowOff>
                  </from>
                  <to>
                    <xdr:col>4</xdr:col>
                    <xdr:colOff>190500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1" r:id="rId23" name="Check Box 149">
              <controlPr defaultSize="0" autoFill="0" autoLine="0" autoPict="0">
                <anchor moveWithCells="1">
                  <from>
                    <xdr:col>7</xdr:col>
                    <xdr:colOff>123825</xdr:colOff>
                    <xdr:row>19</xdr:row>
                    <xdr:rowOff>114300</xdr:rowOff>
                  </from>
                  <to>
                    <xdr:col>7</xdr:col>
                    <xdr:colOff>342900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2" r:id="rId24" name="Check Box 150">
              <controlPr defaultSize="0" autoFill="0" autoLine="0" autoPict="0">
                <anchor moveWithCells="1">
                  <from>
                    <xdr:col>7</xdr:col>
                    <xdr:colOff>676275</xdr:colOff>
                    <xdr:row>19</xdr:row>
                    <xdr:rowOff>114300</xdr:rowOff>
                  </from>
                  <to>
                    <xdr:col>8</xdr:col>
                    <xdr:colOff>209550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4" r:id="rId25" name="Check Box 152">
              <controlPr defaultSize="0" autoFill="0" autoLine="0" autoPict="0">
                <anchor moveWithCells="1">
                  <from>
                    <xdr:col>3</xdr:col>
                    <xdr:colOff>19050</xdr:colOff>
                    <xdr:row>20</xdr:row>
                    <xdr:rowOff>38100</xdr:rowOff>
                  </from>
                  <to>
                    <xdr:col>3</xdr:col>
                    <xdr:colOff>238125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5" r:id="rId26" name="Check Box 153">
              <controlPr defaultSize="0" autoFill="0" autoLine="0" autoPict="0">
                <anchor moveWithCells="1">
                  <from>
                    <xdr:col>5</xdr:col>
                    <xdr:colOff>219075</xdr:colOff>
                    <xdr:row>20</xdr:row>
                    <xdr:rowOff>38100</xdr:rowOff>
                  </from>
                  <to>
                    <xdr:col>5</xdr:col>
                    <xdr:colOff>438150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6" r:id="rId27" name="Check Box 154">
              <controlPr defaultSize="0" autoFill="0" autoLine="0" autoPict="0">
                <anchor moveWithCells="1">
                  <from>
                    <xdr:col>15</xdr:col>
                    <xdr:colOff>438150</xdr:colOff>
                    <xdr:row>20</xdr:row>
                    <xdr:rowOff>38100</xdr:rowOff>
                  </from>
                  <to>
                    <xdr:col>15</xdr:col>
                    <xdr:colOff>657225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7" r:id="rId28" name="Check Box 155">
              <controlPr defaultSize="0" autoFill="0" autoLine="0" autoPict="0">
                <anchor moveWithCells="1">
                  <from>
                    <xdr:col>6</xdr:col>
                    <xdr:colOff>342900</xdr:colOff>
                    <xdr:row>20</xdr:row>
                    <xdr:rowOff>38100</xdr:rowOff>
                  </from>
                  <to>
                    <xdr:col>6</xdr:col>
                    <xdr:colOff>561975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8" r:id="rId29" name="Check Box 156">
              <controlPr defaultSize="0" autoFill="0" autoLine="0" autoPict="0">
                <anchor moveWithCells="1">
                  <from>
                    <xdr:col>8</xdr:col>
                    <xdr:colOff>104775</xdr:colOff>
                    <xdr:row>20</xdr:row>
                    <xdr:rowOff>38100</xdr:rowOff>
                  </from>
                  <to>
                    <xdr:col>8</xdr:col>
                    <xdr:colOff>323850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9" r:id="rId30" name="Check Box 157">
              <controlPr defaultSize="0" autoFill="0" autoLine="0" autoPict="0">
                <anchor moveWithCells="1">
                  <from>
                    <xdr:col>9</xdr:col>
                    <xdr:colOff>400050</xdr:colOff>
                    <xdr:row>20</xdr:row>
                    <xdr:rowOff>38100</xdr:rowOff>
                  </from>
                  <to>
                    <xdr:col>10</xdr:col>
                    <xdr:colOff>161925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0" r:id="rId31" name="Check Box 158">
              <controlPr defaultSize="0" autoFill="0" autoLine="0" autoPict="0">
                <anchor moveWithCells="1">
                  <from>
                    <xdr:col>13</xdr:col>
                    <xdr:colOff>266700</xdr:colOff>
                    <xdr:row>20</xdr:row>
                    <xdr:rowOff>38100</xdr:rowOff>
                  </from>
                  <to>
                    <xdr:col>14</xdr:col>
                    <xdr:colOff>9525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1" r:id="rId32" name="Check Box 159">
              <controlPr defaultSize="0" autoFill="0" autoLine="0" autoPict="0">
                <anchor moveWithCells="1">
                  <from>
                    <xdr:col>4</xdr:col>
                    <xdr:colOff>57150</xdr:colOff>
                    <xdr:row>20</xdr:row>
                    <xdr:rowOff>38100</xdr:rowOff>
                  </from>
                  <to>
                    <xdr:col>4</xdr:col>
                    <xdr:colOff>276225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2" r:id="rId33" name="Check Box 160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28575</xdr:rowOff>
                  </from>
                  <to>
                    <xdr:col>3</xdr:col>
                    <xdr:colOff>247650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5" r:id="rId34" name="Check Box 123">
              <controlPr defaultSize="0" autoFill="0" autoLine="0" autoPict="0">
                <anchor moveWithCells="1">
                  <from>
                    <xdr:col>8</xdr:col>
                    <xdr:colOff>504825</xdr:colOff>
                    <xdr:row>15</xdr:row>
                    <xdr:rowOff>66675</xdr:rowOff>
                  </from>
                  <to>
                    <xdr:col>9</xdr:col>
                    <xdr:colOff>38100</xdr:colOff>
                    <xdr:row>15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4336AC-5815-4C44-AD0B-561E9960040C}">
          <x14:formula1>
            <xm:f>リスト!$B$11:$B$14</xm:f>
          </x14:formula1>
          <xm:sqref>O20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はじめに</vt:lpstr>
      <vt:lpstr>リスト</vt:lpstr>
      <vt:lpstr>(1)施設情報</vt:lpstr>
      <vt:lpstr>(2)調査表</vt:lpstr>
      <vt:lpstr>流行曲線グラフ</vt:lpstr>
      <vt:lpstr>集計</vt:lpstr>
      <vt:lpstr>補足用(ご自由にお使いください)</vt:lpstr>
      <vt:lpstr>補足用のグラフ(ご自由にお使いください)</vt:lpstr>
      <vt:lpstr>保健所記入用</vt:lpstr>
      <vt:lpstr>リスト!Criteria</vt:lpstr>
      <vt:lpstr>'(1)施設情報'!Print_Area</vt:lpstr>
      <vt:lpstr>保健所記入用!Print_Area</vt:lpstr>
      <vt:lpstr>'(2)調査表'!Print_Titles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町田市保健所保健予防課感染症対策係</dc:creator>
  <cp:lastModifiedBy>御代 ゆかり(保健所保健予防課感染症対策係)</cp:lastModifiedBy>
  <cp:lastPrinted>2023-09-15T01:54:45Z</cp:lastPrinted>
  <dcterms:created xsi:type="dcterms:W3CDTF">2015-06-05T18:19:34Z</dcterms:created>
  <dcterms:modified xsi:type="dcterms:W3CDTF">2026-02-04T02:11:05Z</dcterms:modified>
</cp:coreProperties>
</file>