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tabRatio="731" activeTab="0"/>
  </bookViews>
  <sheets>
    <sheet name="4-10" sheetId="1" r:id="rId1"/>
  </sheets>
  <externalReferences>
    <externalReference r:id="rId4"/>
  </externalReference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<sst xmlns="http://schemas.openxmlformats.org/spreadsheetml/2006/main" count="43" uniqueCount="39">
  <si>
    <t>栄養   状態</t>
  </si>
  <si>
    <t>資料　学校教育部保健給食課</t>
  </si>
  <si>
    <t>未処置歯のある者</t>
  </si>
  <si>
    <t>　　  （単位　率％）</t>
  </si>
  <si>
    <t>その他の歯・</t>
  </si>
  <si>
    <t>顎関節の異常</t>
  </si>
  <si>
    <t>歯列、咬合、</t>
  </si>
  <si>
    <t>口腔の疾病・異常</t>
  </si>
  <si>
    <t>処置完了者</t>
  </si>
  <si>
    <t>10．病名、男女別疾病状況（公立）</t>
  </si>
  <si>
    <t>注：1 難聴は1・2・3・5年生が対象</t>
  </si>
  <si>
    <r>
      <t>注：</t>
    </r>
    <r>
      <rPr>
        <sz val="12"/>
        <rFont val="ＭＳ Ｐ明朝"/>
        <family val="1"/>
      </rPr>
      <t>2 被患者率は、その科目の受診者の被患者率を表す</t>
    </r>
  </si>
  <si>
    <t>（2009年7月）</t>
  </si>
  <si>
    <t>総数</t>
  </si>
  <si>
    <t>病名</t>
  </si>
  <si>
    <t>男子</t>
  </si>
  <si>
    <t>女子</t>
  </si>
  <si>
    <t>被患者数</t>
  </si>
  <si>
    <t>被患者率</t>
  </si>
  <si>
    <t>栄養不良</t>
  </si>
  <si>
    <t>肥満傾向</t>
  </si>
  <si>
    <t>脊柱異常</t>
  </si>
  <si>
    <t>胸郭異常</t>
  </si>
  <si>
    <t>裸眼視力1.0未満の者</t>
  </si>
  <si>
    <t>伝染性眼疾患</t>
  </si>
  <si>
    <t>その他の眼疾患</t>
  </si>
  <si>
    <t>難聴</t>
  </si>
  <si>
    <t>耳疾患</t>
  </si>
  <si>
    <t>鼻・副鼻腔疾患</t>
  </si>
  <si>
    <t>咽喉頭疾患</t>
  </si>
  <si>
    <t>伝染性皮膚疾患</t>
  </si>
  <si>
    <t>アレルギー性皮膚疾患</t>
  </si>
  <si>
    <t>心臓疾患</t>
  </si>
  <si>
    <t>気管支喘息</t>
  </si>
  <si>
    <t>腎臓疾患</t>
  </si>
  <si>
    <t>その他の疾病・異常</t>
  </si>
  <si>
    <t>歯及び口腔の検査</t>
  </si>
  <si>
    <t>う歯</t>
  </si>
  <si>
    <t>歯周疾患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</si>
</sst>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#,##0;&quot;△ &quot;#,##0"/>
    <numFmt numFmtId="183" formatCode="[$-411]ggge&quot;年&quot;m&quot;月&quot;d&quot;日&quot;;@"/>
    <numFmt numFmtId="184" formatCode="m/d"/>
    <numFmt numFmtId="185" formatCode="#,##0;[Red]#,##0"/>
    <numFmt numFmtId="186" formatCode="##\ ###\ ##0"/>
    <numFmt numFmtId="187" formatCode="\-"/>
    <numFmt numFmtId="188" formatCode="#\ ##0.0"/>
    <numFmt numFmtId="189" formatCode="##\ ###\ ##0.0"/>
    <numFmt numFmtId="190" formatCode="##\ ###\ ##0\(##0\)"/>
    <numFmt numFmtId="191" formatCode="##\ ###\ ##\-"/>
    <numFmt numFmtId="192" formatCode="_ * #\ ##0;_ * \-#\ ##0;_ * &quot;-&quot;;_ @"/>
    <numFmt numFmtId="193" formatCode="_ * #\ ##0.0;_ * \-#\ ##0.0;* &quot;-&quot;;@"/>
    <numFmt numFmtId="194" formatCode="###\ ##0"/>
    <numFmt numFmtId="195" formatCode="\ * #\ ##0;\ * \-#\ ##0;\ * &quot;－&quot;;\ @"/>
    <numFmt numFmtId="196" formatCode="\ * #\ ##0____;\ * \-#\ ##0;\ * &quot;－&quot;;@_ "/>
    <numFmt numFmtId="197" formatCode="#\ ###\ ##0___________________ "/>
    <numFmt numFmtId="198" formatCode="&quot;r&quot;##0"/>
    <numFmt numFmtId="199" formatCode="\ * #\ ##0__;\ * \-#\ ##0;\ * &quot;－&quot;;@_ "/>
    <numFmt numFmtId="200" formatCode="_ * #\ ##0;_ * \-#\ ##0;* &quot;-&quot;;_ @"/>
    <numFmt numFmtId="201" formatCode="_ * #\ ##0;_ * ###\ ##0;_ * &quot;-&quot;;_ @"/>
    <numFmt numFmtId="202" formatCode="\ * #\ ##0\ ;\ * \-#\ ##0;\ * &quot;-&quot;\ ;@"/>
    <numFmt numFmtId="203" formatCode="\ * #\ ##0__;\ * \-#\ ##0;\ * &quot;- &quot;;@_ "/>
    <numFmt numFmtId="204" formatCode="##0"/>
    <numFmt numFmtId="205" formatCode="\ * ##0.0;\ * \-##0.0;\ * &quot;－&quot;;\ @"/>
    <numFmt numFmtId="206" formatCode="\ * #\ ##0__;\ * \-#\ ##0;* &quot;-&quot;;@"/>
    <numFmt numFmtId="207" formatCode="\ * #\ ##0;\ * #\ ##0;\ * &quot;－&quot;;\ 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##0&quot;年&quot;&quot;度&quot;"/>
    <numFmt numFmtId="213" formatCode="[DBNum3][$-411]#,##0"/>
    <numFmt numFmtId="214" formatCode="###0"/>
    <numFmt numFmtId="215" formatCode="#,##0.0_);\(#,##0.0\)"/>
    <numFmt numFmtId="216" formatCode="0.00_);\(0.00\)"/>
    <numFmt numFmtId="217" formatCode="0.00;[Red]0.00"/>
    <numFmt numFmtId="218" formatCode="###0_ &quot;年&quot;&quot;度&quot;"/>
    <numFmt numFmtId="219" formatCode="_ * #\ ##0;_ * \-#\ ##0;_ * &quot;-&quot;;_ @_ "/>
    <numFmt numFmtId="220" formatCode="_ * #\ ##0_ ;_ * \-#\ ##0;_ * &quot;-&quot;;_ @_ "/>
    <numFmt numFmtId="221" formatCode="0.00_);[Red]\(0.00\)"/>
    <numFmt numFmtId="222" formatCode="\ * #\ ##0_ ;\ * \-#\ ##0;\ * &quot;－&quot;;@_ "/>
    <numFmt numFmtId="223" formatCode="##\ ###\ ##0_ "/>
    <numFmt numFmtId="224" formatCode="_ * #\ ##0_ ;_ * \-#,##0_ ;_ * &quot;-&quot;_ ;_ @_ "/>
    <numFmt numFmtId="225" formatCode="_ * #\ ##0;_ * \-#,##0_ ;_ * &quot;-&quot;_ ;_ @_ "/>
    <numFmt numFmtId="226" formatCode="_ * #\ ##0;_ * \-#,##0_ ;_ * &quot;-&quot;_ ;_ @"/>
    <numFmt numFmtId="227" formatCode="\ * #\ ##0;\ * \-#\ ##0;\ * &quot;－&quot;;@"/>
    <numFmt numFmtId="228" formatCode="\ * #\ ##0;\ * \-#\ ##0;\ * &quot;-&quot;;\ @"/>
    <numFmt numFmtId="229" formatCode="&quot;ｒ&quot;##\ ###\ ##0"/>
    <numFmt numFmtId="230" formatCode="&quot;ｒ&quot;\ ##0"/>
    <numFmt numFmtId="231" formatCode="&quot;r&quot;##\ ###\ ##0"/>
    <numFmt numFmtId="232" formatCode="&quot;r&quot;\ ##0"/>
    <numFmt numFmtId="233" formatCode="_ * #\ ##0_ ;_ * \-#\ ##0;_ * &quot;-&quot;_;_ @_ "/>
    <numFmt numFmtId="234" formatCode="_ * #\ ##0_ ;_ * \-#\ ##0;_ * &quot;-&quot;\ ;_ @_ "/>
    <numFmt numFmtId="235" formatCode="_ * #\ ##0;_ * \-#\ ##0;_ * &quot;-&quot;;@"/>
    <numFmt numFmtId="236" formatCode="_ * #\ ##0;_ * \-#\ ##0;_ * &quot;‐&quot;;@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Alignment="1">
      <alignment/>
      <protection/>
    </xf>
    <xf numFmtId="0" fontId="4" fillId="0" borderId="1" xfId="21" applyFont="1" applyBorder="1" applyAlignment="1">
      <alignment vertical="center"/>
      <protection/>
    </xf>
    <xf numFmtId="0" fontId="4" fillId="0" borderId="2" xfId="22" applyFont="1" applyBorder="1">
      <alignment vertical="center"/>
      <protection/>
    </xf>
    <xf numFmtId="0" fontId="4" fillId="0" borderId="3" xfId="22" applyFont="1" applyBorder="1">
      <alignment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5" xfId="22" applyFont="1" applyBorder="1" applyAlignment="1">
      <alignment horizontal="center" vertical="center"/>
      <protection/>
    </xf>
    <xf numFmtId="0" fontId="4" fillId="0" borderId="0" xfId="21" applyFont="1" applyBorder="1" applyAlignment="1">
      <alignment/>
      <protection/>
    </xf>
    <xf numFmtId="177" fontId="4" fillId="0" borderId="0" xfId="21" applyNumberFormat="1" applyFont="1" applyAlignment="1">
      <alignment/>
      <protection/>
    </xf>
    <xf numFmtId="186" fontId="4" fillId="0" borderId="0" xfId="21" applyNumberFormat="1" applyFont="1" applyAlignment="1">
      <alignment/>
      <protection/>
    </xf>
    <xf numFmtId="0" fontId="4" fillId="0" borderId="1" xfId="21" applyFont="1" applyBorder="1" applyAlignment="1">
      <alignment horizontal="right" vertical="center"/>
      <protection/>
    </xf>
    <xf numFmtId="0" fontId="4" fillId="0" borderId="0" xfId="21" applyFont="1" applyBorder="1" applyAlignment="1">
      <alignment horizontal="right"/>
      <protection/>
    </xf>
    <xf numFmtId="0" fontId="4" fillId="0" borderId="0" xfId="21" applyFont="1" applyFill="1">
      <alignment vertical="center"/>
      <protection/>
    </xf>
    <xf numFmtId="0" fontId="4" fillId="0" borderId="6" xfId="22" applyFont="1" applyBorder="1" applyAlignment="1">
      <alignment/>
      <protection/>
    </xf>
    <xf numFmtId="0" fontId="4" fillId="0" borderId="1" xfId="21" applyFont="1" applyBorder="1" applyAlignment="1">
      <alignment horizontal="left" vertical="center"/>
      <protection/>
    </xf>
    <xf numFmtId="0" fontId="0" fillId="0" borderId="1" xfId="0" applyBorder="1" applyAlignment="1">
      <alignment vertical="center"/>
    </xf>
    <xf numFmtId="0" fontId="4" fillId="0" borderId="5" xfId="22" applyFont="1" applyBorder="1" applyAlignment="1">
      <alignment horizontal="left" vertical="center" indent="1"/>
      <protection/>
    </xf>
    <xf numFmtId="0" fontId="4" fillId="0" borderId="5" xfId="22" applyFont="1" applyBorder="1" applyAlignment="1">
      <alignment horizontal="distributed" vertical="center" indent="2"/>
      <protection/>
    </xf>
    <xf numFmtId="0" fontId="4" fillId="0" borderId="5" xfId="0" applyFont="1" applyBorder="1" applyAlignment="1">
      <alignment horizontal="left" vertical="center" indent="1"/>
    </xf>
    <xf numFmtId="0" fontId="0" fillId="0" borderId="1" xfId="0" applyBorder="1" applyAlignment="1">
      <alignment/>
    </xf>
    <xf numFmtId="0" fontId="4" fillId="0" borderId="6" xfId="22" applyFont="1" applyBorder="1" applyAlignment="1">
      <alignment vertical="center"/>
      <protection/>
    </xf>
    <xf numFmtId="221" fontId="4" fillId="0" borderId="0" xfId="21" applyNumberFormat="1" applyFont="1" applyFill="1" applyBorder="1" applyAlignment="1">
      <alignment horizontal="right" vertical="center"/>
      <protection/>
    </xf>
    <xf numFmtId="186" fontId="4" fillId="0" borderId="0" xfId="21" applyNumberFormat="1" applyFont="1" applyFill="1" applyBorder="1" applyAlignment="1">
      <alignment horizontal="right" vertical="center"/>
      <protection/>
    </xf>
    <xf numFmtId="186" fontId="4" fillId="0" borderId="7" xfId="21" applyNumberFormat="1" applyFont="1" applyFill="1" applyBorder="1" applyAlignment="1">
      <alignment horizontal="right" vertical="center"/>
      <protection/>
    </xf>
    <xf numFmtId="186" fontId="4" fillId="0" borderId="6" xfId="21" applyNumberFormat="1" applyFont="1" applyFill="1" applyBorder="1" applyAlignment="1">
      <alignment horizontal="right" vertical="center"/>
      <protection/>
    </xf>
    <xf numFmtId="186" fontId="4" fillId="0" borderId="0" xfId="21" applyNumberFormat="1" applyFont="1" applyFill="1" applyBorder="1" applyAlignment="1">
      <alignment vertical="center"/>
      <protection/>
    </xf>
    <xf numFmtId="0" fontId="5" fillId="0" borderId="0" xfId="21" applyFont="1" applyAlignment="1">
      <alignment/>
      <protection/>
    </xf>
    <xf numFmtId="0" fontId="4" fillId="0" borderId="8" xfId="22" applyFont="1" applyBorder="1" applyAlignment="1">
      <alignment horizontal="distributed" vertical="center"/>
      <protection/>
    </xf>
    <xf numFmtId="0" fontId="4" fillId="0" borderId="9" xfId="22" applyFont="1" applyBorder="1" applyAlignment="1">
      <alignment horizontal="distributed" vertical="center"/>
      <protection/>
    </xf>
    <xf numFmtId="0" fontId="4" fillId="0" borderId="3" xfId="22" applyFont="1" applyBorder="1" applyAlignment="1">
      <alignment horizontal="left" vertical="center"/>
      <protection/>
    </xf>
    <xf numFmtId="0" fontId="4" fillId="0" borderId="10" xfId="22" applyFont="1" applyBorder="1" applyAlignment="1">
      <alignment horizontal="distributed" vertical="center"/>
      <protection/>
    </xf>
    <xf numFmtId="0" fontId="4" fillId="0" borderId="11" xfId="22" applyFont="1" applyBorder="1" applyAlignment="1">
      <alignment horizontal="distributed" vertical="center"/>
      <protection/>
    </xf>
    <xf numFmtId="0" fontId="4" fillId="0" borderId="4" xfId="22" applyFont="1" applyBorder="1" applyAlignment="1">
      <alignment horizontal="distributed" vertical="center"/>
      <protection/>
    </xf>
    <xf numFmtId="0" fontId="4" fillId="0" borderId="6" xfId="22" applyFont="1" applyBorder="1" applyAlignment="1">
      <alignment horizontal="distributed" vertical="center" wrapText="1"/>
      <protection/>
    </xf>
    <xf numFmtId="0" fontId="4" fillId="0" borderId="12" xfId="22" applyFont="1" applyBorder="1" applyAlignment="1">
      <alignment horizontal="distributed" vertical="center" wrapText="1"/>
      <protection/>
    </xf>
    <xf numFmtId="0" fontId="4" fillId="0" borderId="2" xfId="22" applyFont="1" applyBorder="1" applyAlignment="1">
      <alignment horizontal="distributed" vertical="center" wrapText="1"/>
      <protection/>
    </xf>
    <xf numFmtId="0" fontId="4" fillId="0" borderId="13" xfId="22" applyFont="1" applyBorder="1" applyAlignment="1">
      <alignment horizontal="distributed" vertical="center" wrapText="1"/>
      <protection/>
    </xf>
    <xf numFmtId="0" fontId="4" fillId="0" borderId="14" xfId="22" applyFont="1" applyBorder="1" applyAlignment="1">
      <alignment horizontal="left" indent="1"/>
      <protection/>
    </xf>
    <xf numFmtId="0" fontId="4" fillId="0" borderId="12" xfId="22" applyFont="1" applyBorder="1" applyAlignment="1">
      <alignment horizontal="left" indent="1"/>
      <protection/>
    </xf>
    <xf numFmtId="0" fontId="4" fillId="0" borderId="15" xfId="22" applyFont="1" applyBorder="1" applyAlignment="1">
      <alignment horizontal="center" vertical="center" wrapText="1"/>
      <protection/>
    </xf>
    <xf numFmtId="0" fontId="4" fillId="0" borderId="16" xfId="22" applyFont="1" applyBorder="1" applyAlignment="1">
      <alignment horizontal="center" vertical="center" wrapText="1"/>
      <protection/>
    </xf>
    <xf numFmtId="0" fontId="4" fillId="0" borderId="17" xfId="22" applyFont="1" applyBorder="1" applyAlignment="1">
      <alignment horizontal="left" vertical="top" indent="2" shrinkToFit="1"/>
      <protection/>
    </xf>
    <xf numFmtId="0" fontId="4" fillId="0" borderId="13" xfId="22" applyFont="1" applyBorder="1" applyAlignment="1">
      <alignment horizontal="left" vertical="top" indent="2" shrinkToFit="1"/>
      <protection/>
    </xf>
    <xf numFmtId="0" fontId="4" fillId="0" borderId="18" xfId="22" applyFont="1" applyBorder="1" applyAlignment="1">
      <alignment horizontal="left" vertical="top" wrapText="1" indent="2" shrinkToFit="1"/>
      <protection/>
    </xf>
    <xf numFmtId="0" fontId="4" fillId="0" borderId="19" xfId="22" applyFont="1" applyBorder="1" applyAlignment="1">
      <alignment horizontal="left" vertical="top" wrapText="1" indent="2" shrinkToFit="1"/>
      <protection/>
    </xf>
    <xf numFmtId="0" fontId="4" fillId="0" borderId="12" xfId="22" applyFont="1" applyBorder="1" applyAlignment="1">
      <alignment horizontal="center" vertical="center" textRotation="255" shrinkToFit="1"/>
      <protection/>
    </xf>
    <xf numFmtId="0" fontId="4" fillId="0" borderId="20" xfId="22" applyFont="1" applyBorder="1" applyAlignment="1">
      <alignment horizontal="center" vertical="center" textRotation="255" shrinkToFit="1"/>
      <protection/>
    </xf>
    <xf numFmtId="0" fontId="4" fillId="0" borderId="19" xfId="22" applyFont="1" applyBorder="1" applyAlignment="1">
      <alignment horizontal="center" vertical="center" textRotation="255" shrinkToFit="1"/>
      <protection/>
    </xf>
    <xf numFmtId="0" fontId="4" fillId="0" borderId="14" xfId="22" applyFont="1" applyBorder="1" applyAlignment="1">
      <alignment horizontal="left" wrapText="1" indent="1" shrinkToFit="1"/>
      <protection/>
    </xf>
    <xf numFmtId="0" fontId="4" fillId="0" borderId="12" xfId="22" applyFont="1" applyBorder="1" applyAlignment="1">
      <alignment horizontal="left" wrapText="1" indent="1" shrinkToFit="1"/>
      <protection/>
    </xf>
    <xf numFmtId="0" fontId="4" fillId="0" borderId="5" xfId="22" applyFont="1" applyBorder="1" applyAlignment="1">
      <alignment horizontal="left" vertical="center" indent="1"/>
      <protection/>
    </xf>
    <xf numFmtId="0" fontId="4" fillId="0" borderId="11" xfId="22" applyFont="1" applyBorder="1" applyAlignment="1">
      <alignment horizontal="left" vertical="center" indent="1"/>
      <protection/>
    </xf>
    <xf numFmtId="221" fontId="4" fillId="0" borderId="0" xfId="21" applyNumberFormat="1" applyFont="1" applyFill="1" applyBorder="1" applyAlignment="1">
      <alignment horizontal="right" vertical="center"/>
      <protection/>
    </xf>
    <xf numFmtId="221" fontId="4" fillId="0" borderId="1" xfId="21" applyNumberFormat="1" applyFont="1" applyFill="1" applyBorder="1" applyAlignment="1">
      <alignment horizontal="right" vertical="center"/>
      <protection/>
    </xf>
    <xf numFmtId="186" fontId="4" fillId="0" borderId="0" xfId="21" applyNumberFormat="1" applyFont="1" applyFill="1" applyBorder="1" applyAlignment="1">
      <alignment horizontal="right" vertical="center"/>
      <protection/>
    </xf>
    <xf numFmtId="186" fontId="4" fillId="0" borderId="1" xfId="21" applyNumberFormat="1" applyFont="1" applyFill="1" applyBorder="1" applyAlignment="1">
      <alignment horizontal="right" vertical="center"/>
      <protection/>
    </xf>
    <xf numFmtId="186" fontId="4" fillId="0" borderId="7" xfId="21" applyNumberFormat="1" applyFont="1" applyFill="1" applyBorder="1" applyAlignment="1">
      <alignment horizontal="right" vertical="center"/>
      <protection/>
    </xf>
    <xf numFmtId="186" fontId="4" fillId="0" borderId="18" xfId="21" applyNumberFormat="1" applyFont="1" applyFill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.教育・文化～10" xfId="21"/>
    <cellStyle name="標準_04.教育・文化～2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32113;&#35336;_&#32113;&#35336;&#26989;&#21209;\&#32113;&#35336;_&#32113;&#35336;&#26360;&#65288;&#31532;44&#21495;2011&#24180;&#30330;&#34892;&#65289;\&#21407;&#31295;&#20381;&#38972;&#29992;\&#20381;&#38972;&#29992;&#21407;&#31295;(&#24193;&#20869;)\&#25991;&#21270;&#12473;&#12509;&#12540;&#12484;&#25391;&#33288;&#37096;\&#12473;&#12509;&#12540;&#12484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4-56"/>
      <sheetName val="84-57"/>
      <sheetName val="85-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K30"/>
  <sheetViews>
    <sheetView tabSelected="1" zoomScale="90" zoomScaleNormal="90" workbookViewId="0" topLeftCell="A1">
      <selection activeCell="A1" sqref="A1"/>
    </sheetView>
  </sheetViews>
  <sheetFormatPr defaultColWidth="9.00390625" defaultRowHeight="15.75" customHeight="1"/>
  <cols>
    <col min="1" max="3" width="3.00390625" style="2" customWidth="1"/>
    <col min="4" max="4" width="19.00390625" style="2" customWidth="1"/>
    <col min="5" max="10" width="10.50390625" style="2" customWidth="1"/>
    <col min="11" max="16384" width="9.00390625" style="2" customWidth="1"/>
  </cols>
  <sheetData>
    <row r="1" ht="17.25" customHeight="1">
      <c r="A1" s="2" t="s">
        <v>9</v>
      </c>
    </row>
    <row r="2" spans="1:10" ht="16.5" customHeight="1" thickBot="1">
      <c r="A2" s="16" t="s">
        <v>3</v>
      </c>
      <c r="B2" s="17"/>
      <c r="C2" s="17"/>
      <c r="I2" s="4"/>
      <c r="J2" s="12" t="s">
        <v>12</v>
      </c>
    </row>
    <row r="3" spans="1:10" ht="18" customHeight="1">
      <c r="A3" s="32" t="s">
        <v>14</v>
      </c>
      <c r="B3" s="29"/>
      <c r="C3" s="29"/>
      <c r="D3" s="29"/>
      <c r="E3" s="29" t="s">
        <v>13</v>
      </c>
      <c r="F3" s="29"/>
      <c r="G3" s="29" t="s">
        <v>15</v>
      </c>
      <c r="H3" s="29"/>
      <c r="I3" s="29" t="s">
        <v>16</v>
      </c>
      <c r="J3" s="30"/>
    </row>
    <row r="4" spans="1:10" ht="18" customHeight="1">
      <c r="A4" s="33"/>
      <c r="B4" s="34"/>
      <c r="C4" s="34"/>
      <c r="D4" s="34"/>
      <c r="E4" s="7" t="s">
        <v>17</v>
      </c>
      <c r="F4" s="7" t="s">
        <v>18</v>
      </c>
      <c r="G4" s="7" t="s">
        <v>17</v>
      </c>
      <c r="H4" s="7" t="s">
        <v>18</v>
      </c>
      <c r="I4" s="7" t="s">
        <v>17</v>
      </c>
      <c r="J4" s="8" t="s">
        <v>18</v>
      </c>
    </row>
    <row r="5" spans="1:11" ht="21" customHeight="1">
      <c r="A5" s="15">
        <v>1</v>
      </c>
      <c r="B5" s="35" t="s">
        <v>0</v>
      </c>
      <c r="C5" s="36"/>
      <c r="D5" s="19" t="s">
        <v>19</v>
      </c>
      <c r="E5" s="25">
        <f aca="true" t="shared" si="0" ref="E5:E24">G5+I5</f>
        <v>7</v>
      </c>
      <c r="F5" s="23">
        <f>E5/23863*100</f>
        <v>0.02933411557641537</v>
      </c>
      <c r="G5" s="26">
        <v>4</v>
      </c>
      <c r="H5" s="23">
        <f>G5/12324*100</f>
        <v>0.03245699448231094</v>
      </c>
      <c r="I5" s="27">
        <v>3</v>
      </c>
      <c r="J5" s="23">
        <f>I5/11539*100</f>
        <v>0.025998786723286243</v>
      </c>
      <c r="K5" s="14"/>
    </row>
    <row r="6" spans="1:10" ht="18" customHeight="1">
      <c r="A6" s="5"/>
      <c r="B6" s="37"/>
      <c r="C6" s="38"/>
      <c r="D6" s="19" t="s">
        <v>20</v>
      </c>
      <c r="E6" s="25">
        <f t="shared" si="0"/>
        <v>341</v>
      </c>
      <c r="F6" s="23">
        <f>E6/23863*100</f>
        <v>1.4289904873653774</v>
      </c>
      <c r="G6" s="24">
        <v>209</v>
      </c>
      <c r="H6" s="23">
        <f>G6/12324*100</f>
        <v>1.6958779617007467</v>
      </c>
      <c r="I6" s="24">
        <v>132</v>
      </c>
      <c r="J6" s="23">
        <f>I6/11539*100</f>
        <v>1.1439466158245948</v>
      </c>
    </row>
    <row r="7" spans="1:10" ht="18" customHeight="1">
      <c r="A7" s="6">
        <v>2</v>
      </c>
      <c r="B7" s="31" t="s">
        <v>21</v>
      </c>
      <c r="C7" s="31"/>
      <c r="D7" s="31"/>
      <c r="E7" s="25">
        <f t="shared" si="0"/>
        <v>24</v>
      </c>
      <c r="F7" s="23">
        <f>E7/23863*100</f>
        <v>0.10057411054770984</v>
      </c>
      <c r="G7" s="24">
        <v>16</v>
      </c>
      <c r="H7" s="23">
        <f>G7/12324*100</f>
        <v>0.12982797792924375</v>
      </c>
      <c r="I7" s="24">
        <v>8</v>
      </c>
      <c r="J7" s="23">
        <f>I7/11539*100</f>
        <v>0.06933009792876332</v>
      </c>
    </row>
    <row r="8" spans="1:10" ht="18" customHeight="1">
      <c r="A8" s="6">
        <v>3</v>
      </c>
      <c r="B8" s="31" t="s">
        <v>22</v>
      </c>
      <c r="C8" s="31"/>
      <c r="D8" s="31"/>
      <c r="E8" s="25">
        <f t="shared" si="0"/>
        <v>41</v>
      </c>
      <c r="F8" s="23">
        <f>E8/23863*100</f>
        <v>0.1718141055190043</v>
      </c>
      <c r="G8" s="24">
        <v>25</v>
      </c>
      <c r="H8" s="23">
        <f>G8/12324*100</f>
        <v>0.20285621551444336</v>
      </c>
      <c r="I8" s="24">
        <v>16</v>
      </c>
      <c r="J8" s="23">
        <f>I8/11539*100</f>
        <v>0.13866019585752665</v>
      </c>
    </row>
    <row r="9" spans="1:10" ht="18" customHeight="1">
      <c r="A9" s="6">
        <v>4</v>
      </c>
      <c r="B9" s="31" t="s">
        <v>23</v>
      </c>
      <c r="C9" s="31"/>
      <c r="D9" s="31"/>
      <c r="E9" s="25">
        <f t="shared" si="0"/>
        <v>7108</v>
      </c>
      <c r="F9" s="23">
        <f>E9/23517*100</f>
        <v>30.22494365777948</v>
      </c>
      <c r="G9" s="24">
        <v>3239</v>
      </c>
      <c r="H9" s="23">
        <f>G9/12162*100</f>
        <v>26.632132872882753</v>
      </c>
      <c r="I9" s="24">
        <v>3869</v>
      </c>
      <c r="J9" s="23">
        <f>I9/11355*100</f>
        <v>34.07309555261999</v>
      </c>
    </row>
    <row r="10" spans="1:10" ht="18" customHeight="1">
      <c r="A10" s="6">
        <v>5</v>
      </c>
      <c r="B10" s="31" t="s">
        <v>24</v>
      </c>
      <c r="C10" s="31"/>
      <c r="D10" s="31"/>
      <c r="E10" s="25">
        <f t="shared" si="0"/>
        <v>6</v>
      </c>
      <c r="F10" s="23">
        <f>E10/23776*100</f>
        <v>0.025235531628532974</v>
      </c>
      <c r="G10" s="24">
        <v>5</v>
      </c>
      <c r="H10" s="23">
        <f>G10/12272*100</f>
        <v>0.04074315514993481</v>
      </c>
      <c r="I10" s="24">
        <v>1</v>
      </c>
      <c r="J10" s="23">
        <f>I10/11504*100</f>
        <v>0.008692628650904033</v>
      </c>
    </row>
    <row r="11" spans="1:10" ht="18" customHeight="1">
      <c r="A11" s="6">
        <v>6</v>
      </c>
      <c r="B11" s="31" t="s">
        <v>25</v>
      </c>
      <c r="C11" s="31"/>
      <c r="D11" s="31"/>
      <c r="E11" s="25">
        <f t="shared" si="0"/>
        <v>485</v>
      </c>
      <c r="F11" s="23">
        <f>E11/23776*100</f>
        <v>2.039872139973082</v>
      </c>
      <c r="G11" s="24">
        <v>235</v>
      </c>
      <c r="H11" s="23">
        <f>G11/12272*100</f>
        <v>1.9149282920469362</v>
      </c>
      <c r="I11" s="24">
        <v>250</v>
      </c>
      <c r="J11" s="23">
        <f>I11/11504*100</f>
        <v>2.1731571627260085</v>
      </c>
    </row>
    <row r="12" spans="1:10" ht="18" customHeight="1">
      <c r="A12" s="6">
        <v>7</v>
      </c>
      <c r="B12" s="31" t="s">
        <v>26</v>
      </c>
      <c r="C12" s="31"/>
      <c r="D12" s="31"/>
      <c r="E12" s="25">
        <f t="shared" si="0"/>
        <v>111</v>
      </c>
      <c r="F12" s="23">
        <f>E12/15860*100</f>
        <v>0.699873896595208</v>
      </c>
      <c r="G12" s="24">
        <v>60</v>
      </c>
      <c r="H12" s="23">
        <f>G12/8187*100</f>
        <v>0.7328691828508611</v>
      </c>
      <c r="I12" s="24">
        <v>51</v>
      </c>
      <c r="J12" s="23">
        <f>I12/7673*100</f>
        <v>0.6646683174768669</v>
      </c>
    </row>
    <row r="13" spans="1:10" ht="18" customHeight="1">
      <c r="A13" s="6">
        <v>8</v>
      </c>
      <c r="B13" s="31" t="s">
        <v>27</v>
      </c>
      <c r="C13" s="31"/>
      <c r="D13" s="31"/>
      <c r="E13" s="25">
        <f t="shared" si="0"/>
        <v>1818</v>
      </c>
      <c r="F13" s="23">
        <f>E13/23810*100</f>
        <v>7.635447291054179</v>
      </c>
      <c r="G13" s="24">
        <v>953</v>
      </c>
      <c r="H13" s="23">
        <f>G13/12296*100</f>
        <v>7.750487963565387</v>
      </c>
      <c r="I13" s="24">
        <v>865</v>
      </c>
      <c r="J13" s="23">
        <f>I13/11514*100</f>
        <v>7.512593364599618</v>
      </c>
    </row>
    <row r="14" spans="1:10" ht="18" customHeight="1">
      <c r="A14" s="6">
        <v>9</v>
      </c>
      <c r="B14" s="31" t="s">
        <v>28</v>
      </c>
      <c r="C14" s="31"/>
      <c r="D14" s="31"/>
      <c r="E14" s="25">
        <f t="shared" si="0"/>
        <v>1634</v>
      </c>
      <c r="F14" s="23">
        <f>E14/23810*100</f>
        <v>6.862662746745066</v>
      </c>
      <c r="G14" s="24">
        <v>1077</v>
      </c>
      <c r="H14" s="23">
        <f>G14/12296*100</f>
        <v>8.758945998698763</v>
      </c>
      <c r="I14" s="24">
        <v>557</v>
      </c>
      <c r="J14" s="23">
        <f>I14/11514*100</f>
        <v>4.837589022060101</v>
      </c>
    </row>
    <row r="15" spans="1:10" ht="18" customHeight="1">
      <c r="A15" s="6">
        <v>10</v>
      </c>
      <c r="B15" s="31" t="s">
        <v>29</v>
      </c>
      <c r="C15" s="31"/>
      <c r="D15" s="31"/>
      <c r="E15" s="25">
        <f t="shared" si="0"/>
        <v>172</v>
      </c>
      <c r="F15" s="23">
        <f>E15/23810*100</f>
        <v>0.7223855522889542</v>
      </c>
      <c r="G15" s="24">
        <v>98</v>
      </c>
      <c r="H15" s="23">
        <f>G15/12296*100</f>
        <v>0.797007156798959</v>
      </c>
      <c r="I15" s="24">
        <v>74</v>
      </c>
      <c r="J15" s="23">
        <f>I15/11514*100</f>
        <v>0.6426958485322216</v>
      </c>
    </row>
    <row r="16" spans="1:10" ht="18" customHeight="1">
      <c r="A16" s="6">
        <v>11</v>
      </c>
      <c r="B16" s="31" t="s">
        <v>30</v>
      </c>
      <c r="C16" s="31"/>
      <c r="D16" s="31"/>
      <c r="E16" s="25">
        <f t="shared" si="0"/>
        <v>4</v>
      </c>
      <c r="F16" s="23">
        <f>E16/23863*100</f>
        <v>0.01676235175795164</v>
      </c>
      <c r="G16" s="24">
        <v>2</v>
      </c>
      <c r="H16" s="23">
        <f>G16/12324*100</f>
        <v>0.01622849724115547</v>
      </c>
      <c r="I16" s="24">
        <v>2</v>
      </c>
      <c r="J16" s="23">
        <f>I16/11539*100</f>
        <v>0.01733252448219083</v>
      </c>
    </row>
    <row r="17" spans="1:10" ht="18" customHeight="1">
      <c r="A17" s="6">
        <v>12</v>
      </c>
      <c r="B17" s="31" t="s">
        <v>31</v>
      </c>
      <c r="C17" s="31"/>
      <c r="D17" s="31"/>
      <c r="E17" s="25">
        <f t="shared" si="0"/>
        <v>905</v>
      </c>
      <c r="F17" s="23">
        <f>E17/23863*100</f>
        <v>3.7924820852365584</v>
      </c>
      <c r="G17" s="24">
        <v>490</v>
      </c>
      <c r="H17" s="23">
        <f>G17/12324*100</f>
        <v>3.9759818240830898</v>
      </c>
      <c r="I17" s="24">
        <v>415</v>
      </c>
      <c r="J17" s="23">
        <f>I17/11539*100</f>
        <v>3.5964988300545975</v>
      </c>
    </row>
    <row r="18" spans="1:10" ht="18" customHeight="1">
      <c r="A18" s="6">
        <v>13</v>
      </c>
      <c r="B18" s="31" t="s">
        <v>32</v>
      </c>
      <c r="C18" s="31"/>
      <c r="D18" s="31"/>
      <c r="E18" s="25">
        <f t="shared" si="0"/>
        <v>168</v>
      </c>
      <c r="F18" s="23">
        <f>E18/3924*100</f>
        <v>4.281345565749235</v>
      </c>
      <c r="G18" s="24">
        <v>82</v>
      </c>
      <c r="H18" s="23">
        <f>G18/2073*100</f>
        <v>3.9556198745779065</v>
      </c>
      <c r="I18" s="24">
        <v>86</v>
      </c>
      <c r="J18" s="23">
        <f>I18/1851*100</f>
        <v>4.646137223122636</v>
      </c>
    </row>
    <row r="19" spans="1:10" ht="18" customHeight="1">
      <c r="A19" s="6">
        <v>14</v>
      </c>
      <c r="B19" s="31" t="s">
        <v>33</v>
      </c>
      <c r="C19" s="31"/>
      <c r="D19" s="31"/>
      <c r="E19" s="25">
        <f t="shared" si="0"/>
        <v>1474</v>
      </c>
      <c r="F19" s="23">
        <f>E19/23863*100</f>
        <v>6.17692662280518</v>
      </c>
      <c r="G19" s="24">
        <v>922</v>
      </c>
      <c r="H19" s="23">
        <f>G19/12324*100</f>
        <v>7.481337228172672</v>
      </c>
      <c r="I19" s="24">
        <v>552</v>
      </c>
      <c r="J19" s="23">
        <f>I19/11539*100</f>
        <v>4.783776757084669</v>
      </c>
    </row>
    <row r="20" spans="1:10" ht="18" customHeight="1">
      <c r="A20" s="6">
        <v>15</v>
      </c>
      <c r="B20" s="31" t="s">
        <v>34</v>
      </c>
      <c r="C20" s="31"/>
      <c r="D20" s="31"/>
      <c r="E20" s="25">
        <f t="shared" si="0"/>
        <v>31</v>
      </c>
      <c r="F20" s="23">
        <f>E20/23863*100</f>
        <v>0.12990822612412523</v>
      </c>
      <c r="G20" s="24">
        <v>12</v>
      </c>
      <c r="H20" s="23">
        <f>G20/12324*100</f>
        <v>0.09737098344693282</v>
      </c>
      <c r="I20" s="24">
        <v>19</v>
      </c>
      <c r="J20" s="23">
        <f>I20/11539*100</f>
        <v>0.16465898258081288</v>
      </c>
    </row>
    <row r="21" spans="1:10" ht="18" customHeight="1">
      <c r="A21" s="6">
        <v>16</v>
      </c>
      <c r="B21" s="31" t="s">
        <v>35</v>
      </c>
      <c r="C21" s="31"/>
      <c r="D21" s="31"/>
      <c r="E21" s="25">
        <f t="shared" si="0"/>
        <v>288</v>
      </c>
      <c r="F21" s="23">
        <f>E21/23863*100</f>
        <v>1.206889326572518</v>
      </c>
      <c r="G21" s="24">
        <v>160</v>
      </c>
      <c r="H21" s="23">
        <f>G21/12324*100</f>
        <v>1.2982797792924374</v>
      </c>
      <c r="I21" s="24">
        <v>128</v>
      </c>
      <c r="J21" s="23">
        <f>I21/11539*100</f>
        <v>1.1092815668602132</v>
      </c>
    </row>
    <row r="22" spans="1:10" ht="18" customHeight="1">
      <c r="A22" s="22">
        <v>17</v>
      </c>
      <c r="B22" s="47" t="s">
        <v>36</v>
      </c>
      <c r="C22" s="41" t="s">
        <v>37</v>
      </c>
      <c r="D22" s="18" t="s">
        <v>8</v>
      </c>
      <c r="E22" s="25">
        <f t="shared" si="0"/>
        <v>6929</v>
      </c>
      <c r="F22" s="23">
        <f>E22/23868*100</f>
        <v>29.030501089324616</v>
      </c>
      <c r="G22" s="24">
        <v>3558</v>
      </c>
      <c r="H22" s="23">
        <f>G22/12320*100</f>
        <v>28.879870129870127</v>
      </c>
      <c r="I22" s="24">
        <v>3371</v>
      </c>
      <c r="J22" s="23">
        <f>I22/11548*100</f>
        <v>29.191201939729822</v>
      </c>
    </row>
    <row r="23" spans="1:10" ht="18" customHeight="1">
      <c r="A23" s="1"/>
      <c r="B23" s="48"/>
      <c r="C23" s="42"/>
      <c r="D23" s="20" t="s">
        <v>2</v>
      </c>
      <c r="E23" s="25">
        <f t="shared" si="0"/>
        <v>6029</v>
      </c>
      <c r="F23" s="23">
        <f>E23/23868*100</f>
        <v>25.259762024467907</v>
      </c>
      <c r="G23" s="24">
        <v>3255</v>
      </c>
      <c r="H23" s="23">
        <f>G23/12320*100</f>
        <v>26.420454545454547</v>
      </c>
      <c r="I23" s="24">
        <v>2774</v>
      </c>
      <c r="J23" s="23">
        <f>I23/11548*100</f>
        <v>24.021475580187047</v>
      </c>
    </row>
    <row r="24" spans="1:10" ht="18" customHeight="1">
      <c r="A24" s="1"/>
      <c r="B24" s="48"/>
      <c r="C24" s="52" t="s">
        <v>38</v>
      </c>
      <c r="D24" s="53"/>
      <c r="E24" s="25">
        <f t="shared" si="0"/>
        <v>262</v>
      </c>
      <c r="F24" s="23">
        <f>E24/23868*100</f>
        <v>1.0977040388805095</v>
      </c>
      <c r="G24" s="24">
        <v>135</v>
      </c>
      <c r="H24" s="23">
        <f>G24/12320*100</f>
        <v>1.0957792207792207</v>
      </c>
      <c r="I24" s="24">
        <v>127</v>
      </c>
      <c r="J24" s="23">
        <f>I24/11548*100</f>
        <v>1.0997575337720817</v>
      </c>
    </row>
    <row r="25" spans="1:10" ht="18" customHeight="1">
      <c r="A25" s="1"/>
      <c r="B25" s="48"/>
      <c r="C25" s="39" t="s">
        <v>6</v>
      </c>
      <c r="D25" s="40"/>
      <c r="E25" s="58">
        <f>G25+I25</f>
        <v>616</v>
      </c>
      <c r="F25" s="54">
        <f>E25/23868*100</f>
        <v>2.5808614043908165</v>
      </c>
      <c r="G25" s="56">
        <v>298</v>
      </c>
      <c r="H25" s="54">
        <f>G25/12320*100</f>
        <v>2.418831168831169</v>
      </c>
      <c r="I25" s="56">
        <v>318</v>
      </c>
      <c r="J25" s="54">
        <f>I25/11548*100</f>
        <v>2.753723588500173</v>
      </c>
    </row>
    <row r="26" spans="1:10" ht="18" customHeight="1">
      <c r="A26" s="1"/>
      <c r="B26" s="48"/>
      <c r="C26" s="43" t="s">
        <v>5</v>
      </c>
      <c r="D26" s="44"/>
      <c r="E26" s="58"/>
      <c r="F26" s="54"/>
      <c r="G26" s="56"/>
      <c r="H26" s="54"/>
      <c r="I26" s="56"/>
      <c r="J26" s="54"/>
    </row>
    <row r="27" spans="1:10" ht="18" customHeight="1">
      <c r="A27" s="1"/>
      <c r="B27" s="48"/>
      <c r="C27" s="50" t="s">
        <v>4</v>
      </c>
      <c r="D27" s="51"/>
      <c r="E27" s="58">
        <f>G27+I27</f>
        <v>456</v>
      </c>
      <c r="F27" s="54">
        <f>E27/23868*100</f>
        <v>1.9105077928607341</v>
      </c>
      <c r="G27" s="56">
        <v>227</v>
      </c>
      <c r="H27" s="54">
        <f>G27/12320*100</f>
        <v>1.8425324675324675</v>
      </c>
      <c r="I27" s="56">
        <v>229</v>
      </c>
      <c r="J27" s="54">
        <f>I27/11548*100</f>
        <v>1.983027364045722</v>
      </c>
    </row>
    <row r="28" spans="1:10" ht="18.75" customHeight="1" thickBot="1">
      <c r="A28" s="21"/>
      <c r="B28" s="49"/>
      <c r="C28" s="45" t="s">
        <v>7</v>
      </c>
      <c r="D28" s="46"/>
      <c r="E28" s="59"/>
      <c r="F28" s="55"/>
      <c r="G28" s="57"/>
      <c r="H28" s="55"/>
      <c r="I28" s="57"/>
      <c r="J28" s="55"/>
    </row>
    <row r="29" spans="1:10" ht="18.75" customHeight="1">
      <c r="A29" s="3" t="s">
        <v>10</v>
      </c>
      <c r="C29" s="3"/>
      <c r="D29" s="3"/>
      <c r="E29" s="3"/>
      <c r="F29" s="3"/>
      <c r="G29" s="3"/>
      <c r="H29" s="3"/>
      <c r="I29" s="3"/>
      <c r="J29" s="13" t="s">
        <v>1</v>
      </c>
    </row>
    <row r="30" spans="1:10" ht="17.25" customHeight="1">
      <c r="A30" s="28" t="s">
        <v>11</v>
      </c>
      <c r="E30" s="3"/>
      <c r="F30" s="10"/>
      <c r="G30" s="11"/>
      <c r="H30" s="3"/>
      <c r="I30" s="3"/>
      <c r="J30" s="9"/>
    </row>
  </sheetData>
  <mergeCells count="39">
    <mergeCell ref="F27:F28"/>
    <mergeCell ref="F25:F26"/>
    <mergeCell ref="E27:E28"/>
    <mergeCell ref="E25:E26"/>
    <mergeCell ref="B19:D19"/>
    <mergeCell ref="B21:D21"/>
    <mergeCell ref="J27:J28"/>
    <mergeCell ref="J25:J26"/>
    <mergeCell ref="I25:I26"/>
    <mergeCell ref="I27:I28"/>
    <mergeCell ref="H27:H28"/>
    <mergeCell ref="H25:H26"/>
    <mergeCell ref="G25:G26"/>
    <mergeCell ref="G27:G28"/>
    <mergeCell ref="C26:D26"/>
    <mergeCell ref="C28:D28"/>
    <mergeCell ref="B22:B28"/>
    <mergeCell ref="C27:D27"/>
    <mergeCell ref="C24:D24"/>
    <mergeCell ref="B5:C6"/>
    <mergeCell ref="G3:H3"/>
    <mergeCell ref="C25:D25"/>
    <mergeCell ref="B13:D13"/>
    <mergeCell ref="B14:D14"/>
    <mergeCell ref="B7:D7"/>
    <mergeCell ref="B8:D8"/>
    <mergeCell ref="B9:D9"/>
    <mergeCell ref="B10:D10"/>
    <mergeCell ref="C22:C23"/>
    <mergeCell ref="I3:J3"/>
    <mergeCell ref="B11:D11"/>
    <mergeCell ref="B20:D20"/>
    <mergeCell ref="A3:D4"/>
    <mergeCell ref="E3:F3"/>
    <mergeCell ref="B12:D12"/>
    <mergeCell ref="B15:D15"/>
    <mergeCell ref="B16:D16"/>
    <mergeCell ref="B17:D17"/>
    <mergeCell ref="B18:D18"/>
  </mergeCells>
  <printOptions/>
  <pageMargins left="0.75" right="0.75" top="1" bottom="1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2011-04-20T06:17:08Z</cp:lastPrinted>
  <dcterms:created xsi:type="dcterms:W3CDTF">2004-03-03T00:43:36Z</dcterms:created>
  <dcterms:modified xsi:type="dcterms:W3CDTF">2011-08-02T07:40:32Z</dcterms:modified>
  <cp:category/>
  <cp:version/>
  <cp:contentType/>
  <cp:contentStatus/>
</cp:coreProperties>
</file>