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ch-fs\fs01_ZAISEI\101 庶務\05 広報\02 ホームページ\02 町田市の財政\02 市の決算状況\財政状況資料集\"/>
    </mc:Choice>
  </mc:AlternateContent>
  <bookViews>
    <workbookView xWindow="240" yWindow="60" windowWidth="14940" windowHeight="7875" tabRatio="678" firstSheet="9"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AA71" i="11" l="1"/>
  <c r="AA72" i="11"/>
  <c r="AA73" i="11"/>
  <c r="AA74" i="11"/>
  <c r="AA75" i="11"/>
  <c r="AA76" i="11"/>
  <c r="AA70" i="11"/>
  <c r="AA31" i="11" l="1"/>
  <c r="AK32" i="11"/>
  <c r="AK30" i="11"/>
  <c r="AK29" i="11"/>
  <c r="AK28" i="11"/>
  <c r="AA32" i="11"/>
  <c r="AA29" i="11"/>
  <c r="AA30" i="11"/>
  <c r="AA28" i="11"/>
  <c r="AK7"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W36" i="9"/>
  <c r="BW37" i="9" s="1"/>
  <c r="BW38" i="9" s="1"/>
  <c r="BW39" i="9" s="1"/>
  <c r="BW40" i="9" s="1"/>
  <c r="BW41" i="9" s="1"/>
  <c r="BW42" i="9" s="1"/>
  <c r="BE36" i="9"/>
  <c r="AM36" i="9"/>
  <c r="C36" i="9"/>
  <c r="BE35" i="9"/>
  <c r="AM35" i="9"/>
  <c r="C35" i="9"/>
  <c r="CO34" i="9"/>
  <c r="CO35" i="9" s="1"/>
  <c r="CO36" i="9" s="1"/>
  <c r="CO37" i="9" s="1"/>
  <c r="CO38" i="9" s="1"/>
  <c r="CO39" i="9" s="1"/>
  <c r="CO40" i="9" s="1"/>
  <c r="CO41" i="9" s="1"/>
  <c r="CO42" i="9" s="1"/>
  <c r="BW34" i="9"/>
  <c r="BW35"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<sst xmlns="http://schemas.openxmlformats.org/spreadsheetml/2006/main" count="1037" uniqueCount="561">
  <si>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</si>
  <si>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</si>
  <si>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</si>
  <si>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</si>
  <si>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</si>
  <si>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</si>
  <si>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</si>
  <si>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</si>
  <si>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</si>
  <si>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</si>
  <si>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</si>
  <si>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</si>
  <si>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</si>
  <si>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</si>
  <si>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</si>
  <si>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</si>
  <si>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</si>
  <si>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</si>
  <si>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</si>
  <si>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</si>
  <si>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</si>
  <si>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</si>
  <si>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</si>
  <si>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</si>
  <si>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</si>
  <si>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</si>
  <si>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</si>
  <si>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</si>
  <si>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</si>
  <si>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</si>
  <si>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</si>
  <si>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</si>
  <si>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</si>
  <si>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</si>
  <si>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</si>
  <si>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</si>
  <si>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</si>
  <si>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</si>
  <si>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</si>
  <si>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</si>
  <si>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</si>
  <si>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</si>
  <si>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</si>
  <si>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</si>
  <si>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</si>
  <si>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</si>
  <si>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</si>
  <si>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</si>
  <si>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</si>
  <si>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</si>
  <si>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</si>
  <si>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</si>
  <si>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</si>
  <si>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</si>
  <si>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</si>
  <si>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</si>
  <si>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</si>
  <si>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</si>
  <si>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</si>
  <si>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</si>
  <si>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</si>
  <si>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</si>
  <si>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</si>
  <si>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</si>
  <si>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</si>
  <si>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</si>
  <si>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</si>
  <si>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</si>
  <si>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</si>
  <si>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</si>
  <si>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</si>
  <si>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</si>
  <si>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</si>
  <si>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</si>
  <si>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</si>
  <si>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</si>
  <si>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</si>
  <si>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</si>
  <si>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</si>
  <si>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</si>
  <si>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</si>
  <si>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</si>
  <si>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</si>
  <si>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</si>
  <si>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</si>
  <si>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</si>
  <si>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</si>
  <si>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</si>
  <si>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</si>
  <si>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</si>
  <si>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</si>
  <si>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</si>
  <si>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</si>
  <si>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</si>
  <si>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</si>
  <si>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</si>
  <si>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</si>
  <si>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</si>
  <si>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</si>
  <si>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</si>
  <si>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</si>
  <si>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</si>
  <si>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</si>
  <si>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</si>
  <si>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</si>
  <si>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</si>
  <si>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</si>
  <si>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</si>
  <si>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</si>
  <si>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</si>
  <si>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</si>
  <si>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</si>
  <si>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</si>
  <si>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</si>
  <si>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</si>
  <si>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</si>
  <si>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</si>
  <si>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</si>
  <si>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</si>
  <si>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</si>
  <si>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</si>
  <si>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</si>
  <si>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</si>
  <si>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</si>
  <si>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</si>
  <si>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</si>
  <si>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</si>
  <si>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</si>
  <si>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</si>
  <si>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</si>
  <si>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</si>
  <si>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</si>
  <si>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</si>
  <si>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</si>
  <si>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</si>
  <si>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</si>
  <si>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</si>
  <si>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</si>
  <si>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</si>
  <si>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</si>
  <si>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</si>
  <si>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</si>
  <si>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</si>
  <si>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</si>
  <si>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</si>
  <si>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</si>
  <si>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</si>
  <si>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</si>
  <si>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</si>
  <si>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</si>
  <si>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</si>
  <si>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</si>
  <si>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</si>
  <si>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</si>
  <si>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</si>
  <si>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</si>
  <si>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</si>
  <si>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</si>
  <si>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</si>
  <si>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</si>
  <si>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</si>
  <si>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</si>
  <si>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</si>
  <si>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</si>
  <si>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</si>
  <si>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</si>
  <si>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</si>
  <si>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</si>
  <si>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</si>
  <si>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</si>
  <si>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</si>
  <si>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</si>
  <si>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</si>
  <si>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</si>
  <si>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</si>
  <si>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</si>
  <si>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</si>
  <si>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</si>
  <si>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</si>
  <si>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</si>
  <si>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</si>
  <si>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</si>
  <si>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</si>
  <si>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</si>
  <si>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</si>
  <si>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</si>
  <si>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</si>
  <si>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</si>
  <si>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</si>
  <si>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</si>
  <si>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</si>
  <si>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</si>
  <si>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</si>
  <si>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</si>
  <si>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</si>
  <si>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</si>
  <si>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東京都町田市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</si>
  <si>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</si>
  <si>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</si>
  <si>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</si>
  <si>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</si>
  <si>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</si>
  <si>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</si>
  <si>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</si>
  <si>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</si>
  <si>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</si>
  <si>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</si>
  <si>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</si>
  <si>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</si>
  <si>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</si>
  <si>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</si>
  <si>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</si>
  <si>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</si>
  <si>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</si>
  <si>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</si>
  <si>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</si>
  <si>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</si>
  <si>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</si>
  <si>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</si>
  <si>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</si>
  <si>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</si>
  <si>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</si>
  <si>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</si>
  <si>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</si>
  <si>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</si>
  <si>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</si>
  <si>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</si>
  <si>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</si>
  <si>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</si>
  <si>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</si>
  <si>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</si>
  <si>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</si>
  <si>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</si>
  <si>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</si>
  <si>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</si>
  <si>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</si>
  <si>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</si>
  <si>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</si>
  <si>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</si>
  <si>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</si>
  <si>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</si>
  <si>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</si>
  <si>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</si>
  <si>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</si>
  <si>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</si>
  <si>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</si>
  <si>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</si>
  <si>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</si>
  <si>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</si>
  <si>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</si>
  <si>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</si>
  <si>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</si>
  <si>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</si>
  <si>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</si>
  <si>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</si>
  <si>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</si>
  <si>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</si>
  <si>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</si>
  <si>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</si>
  <si>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</si>
  <si>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</si>
  <si>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</si>
  <si>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</si>
  <si>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</si>
  <si>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</si>
  <si>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</si>
  <si>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</si>
  <si>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</si>
  <si>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</si>
  <si>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</si>
  <si>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</si>
  <si>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</si>
  <si>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</si>
  <si>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</si>
  <si>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</si>
  <si>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</si>
  <si>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</si>
  <si>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</si>
  <si>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</si>
  <si>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</si>
  <si>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</si>
  <si>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</si>
  <si>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</si>
  <si>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</si>
  <si>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</si>
  <si>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</si>
  <si>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</si>
  <si>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</si>
  <si>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</si>
  <si>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</si>
  <si>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</si>
  <si>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</si>
  <si>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</si>
  <si>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</si>
  <si>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</si>
  <si>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</si>
  <si>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</si>
  <si>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</si>
  <si>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</si>
  <si>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</si>
  <si>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</si>
  <si>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</si>
  <si>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</si>
  <si>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</si>
  <si>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</si>
  <si>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</si>
  <si>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</si>
  <si>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</si>
  <si>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</si>
  <si>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</si>
  <si>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</si>
  <si>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</si>
  <si>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</si>
  <si>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</si>
  <si>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</si>
  <si>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</si>
  <si>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</si>
  <si>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</si>
  <si>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</si>
  <si>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</si>
  <si>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</si>
  <si>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</si>
  <si>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</si>
  <si>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</si>
  <si>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</si>
  <si>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</si>
  <si>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</si>
  <si>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</si>
  <si>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</si>
  <si>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</si>
  <si>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</si>
  <si>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</si>
  <si>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</si>
  <si>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</si>
  <si>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</si>
  <si>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</si>
  <si>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</si>
  <si>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</si>
  <si>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</si>
  <si>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</si>
  <si>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</si>
  <si>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</si>
  <si>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</si>
  <si>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</si>
  <si>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</si>
  <si>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東京都町田市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</si>
  <si>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</si>
  <si>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</si>
  <si>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</si>
  <si>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</si>
  <si>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</si>
  <si>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</si>
  <si>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</si>
  <si>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</si>
  <si>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</si>
  <si>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</si>
  <si>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</si>
  <si>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</si>
  <si>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</si>
  <si>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</si>
  <si>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</si>
  <si>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</si>
  <si>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</si>
  <si>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</si>
  <si>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</si>
  <si>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</si>
  <si>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</si>
  <si>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</si>
  <si>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</si>
  <si>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</si>
  <si>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</si>
  <si>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</si>
  <si>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</si>
  <si>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</si>
  <si>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</si>
  <si>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</si>
  <si>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</si>
  <si>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</si>
  <si>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</si>
  <si>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</si>
  <si>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</si>
  <si>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町田市介護保険事業会計</t>
    <phoneticPr fontId="5"/>
  </si>
  <si>
    <t>町田市後期高齢者医療事業会計</t>
    <phoneticPr fontId="5"/>
  </si>
  <si>
    <t>町田市病院事業会計</t>
    <phoneticPr fontId="5"/>
  </si>
  <si>
    <t>法適用企業</t>
    <phoneticPr fontId="5"/>
  </si>
  <si>
    <t>町田市下水道事業会計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</si>
  <si>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</si>
  <si>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</si>
  <si>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</si>
  <si>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</si>
  <si>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</si>
  <si>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</si>
  <si>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</si>
  <si>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</si>
  <si>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</si>
  <si>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</si>
  <si>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</si>
  <si>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</si>
  <si>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</si>
  <si>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</si>
  <si>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</si>
  <si>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</si>
  <si>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</si>
  <si>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</si>
  <si>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</si>
  <si>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</si>
  <si>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</si>
  <si>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</si>
  <si>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</si>
  <si>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</si>
  <si>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</si>
  <si>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</si>
  <si>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</si>
  <si>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</si>
  <si>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</si>
  <si>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</si>
  <si>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</si>
  <si>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</si>
  <si>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</si>
  <si>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</si>
  <si>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</si>
  <si>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</si>
  <si>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</si>
  <si>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</si>
  <si>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</si>
  <si>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</si>
  <si>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</si>
  <si>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</si>
  <si>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</si>
  <si>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</si>
  <si>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</si>
  <si>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</si>
  <si>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</si>
  <si>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</si>
  <si>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</si>
  <si>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</si>
  <si>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</si>
  <si>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</si>
  <si>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</si>
  <si>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</si>
  <si>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</si>
  <si>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</si>
  <si>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</si>
  <si>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町田市下水道事業会計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</si>
  <si>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</si>
  <si>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</si>
  <si>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町田市病院事業会計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</si>
  <si>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</si>
  <si>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</si>
  <si>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</si>
  <si>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</si>
  <si>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</si>
  <si>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</si>
  <si>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</si>
  <si>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</si>
  <si>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</si>
  <si>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</si>
  <si>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</si>
  <si>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</si>
  <si>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</si>
  <si>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</si>
  <si>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</si>
  <si>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</si>
  <si>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</si>
  <si>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</si>
  <si>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</si>
  <si>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</si>
  <si>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</si>
  <si>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</si>
  <si>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</si>
  <si>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</si>
  <si>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</si>
  <si>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</si>
  <si>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</si>
  <si>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</si>
  <si>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</si>
  <si>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</si>
  <si>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</si>
  <si>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</si>
  <si>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</si>
  <si>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</si>
  <si>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</si>
  <si>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</si>
  <si>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</si>
  <si>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</si>
  <si>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</si>
  <si>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</si>
  <si>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</si>
  <si>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</si>
  <si>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</si>
  <si>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</si>
  <si>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</si>
  <si>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</si>
  <si>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</si>
  <si>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</si>
  <si>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</si>
  <si>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</si>
  <si>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</si>
  <si>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</si>
  <si>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</si>
  <si>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</si>
  <si>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</si>
  <si>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</si>
  <si>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</si>
  <si>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</si>
  <si>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</si>
  <si>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</si>
  <si>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</si>
  <si>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</si>
  <si>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</si>
  <si>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</si>
  <si>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</si>
  <si>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</si>
  <si>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</si>
  <si>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</si>
  <si>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</si>
  <si>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</si>
  <si>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</si>
  <si>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</si>
  <si>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</si>
  <si>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</si>
  <si>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</si>
  <si>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</si>
  <si>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</si>
  <si>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</si>
  <si>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</si>
  <si>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</si>
  <si>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</si>
  <si>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</si>
  <si>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</si>
  <si>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0.37</t>
  </si>
  <si>
    <t>▲ 1.23</t>
  </si>
  <si>
    <t>一般会計</t>
  </si>
  <si>
    <t>町田市病院事業会計</t>
  </si>
  <si>
    <t>町田市国民健康保険事業会計</t>
  </si>
  <si>
    <t>町田市介護保険事業会計</t>
  </si>
  <si>
    <t>町田市下水道事業会計</t>
  </si>
  <si>
    <t>町田市後期高齢者医療事業会計</t>
  </si>
  <si>
    <t>その他会計（赤字）</t>
  </si>
  <si>
    <t>その他会計（黒字）</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</si>
  <si>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</si>
  <si>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</si>
  <si>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東京たま広域資源循環組合</t>
  </si>
  <si>
    <t>多摩ニュータウン環境組合</t>
  </si>
  <si>
    <t>南多摩斎場組合</t>
  </si>
  <si>
    <t>東京市町村総合事務組合（一般会計）</t>
    <rPh sb="12" eb="14">
      <t>イッパン</t>
    </rPh>
    <rPh sb="14" eb="16">
      <t>カイケイ</t>
    </rPh>
    <phoneticPr fontId="30"/>
  </si>
  <si>
    <t>東京市町村総合事務組合（東京都市町村民交通災害共済事業特別会計）</t>
    <rPh sb="12" eb="14">
      <t>トウキョウ</t>
    </rPh>
    <rPh sb="14" eb="15">
      <t>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30"/>
  </si>
  <si>
    <t>東京都十一市競輪事業組合</t>
  </si>
  <si>
    <t>東京都六市競艇事業組合</t>
  </si>
  <si>
    <t>町田市土地開発公社</t>
    <rPh sb="0" eb="3">
      <t>マチダシ</t>
    </rPh>
    <rPh sb="3" eb="5">
      <t>トチ</t>
    </rPh>
    <rPh sb="5" eb="7">
      <t>カイハツ</t>
    </rPh>
    <rPh sb="7" eb="9">
      <t>コウシャ</t>
    </rPh>
    <phoneticPr fontId="2"/>
  </si>
  <si>
    <t>-</t>
    <phoneticPr fontId="2"/>
  </si>
  <si>
    <t>町田まちづくり公社</t>
    <rPh sb="0" eb="2">
      <t>マチダ</t>
    </rPh>
    <rPh sb="7" eb="9">
      <t>コウシャ</t>
    </rPh>
    <phoneticPr fontId="2"/>
  </si>
  <si>
    <t>-</t>
    <phoneticPr fontId="2"/>
  </si>
  <si>
    <t>町田市勤労者福祉サービスセンター</t>
    <rPh sb="0" eb="3">
      <t>マチダシ</t>
    </rPh>
    <rPh sb="3" eb="6">
      <t>キンロウシャ</t>
    </rPh>
    <rPh sb="6" eb="8">
      <t>フクシ</t>
    </rPh>
    <phoneticPr fontId="2"/>
  </si>
  <si>
    <t>エルム・スリー管理</t>
    <rPh sb="7" eb="9">
      <t>カンリ</t>
    </rPh>
    <phoneticPr fontId="2"/>
  </si>
  <si>
    <t>町田センタービル</t>
    <rPh sb="0" eb="2">
      <t>マチダ</t>
    </rPh>
    <phoneticPr fontId="2"/>
  </si>
  <si>
    <t>町田市文化・国際交流財団</t>
    <rPh sb="0" eb="3">
      <t>マチダシ</t>
    </rPh>
    <rPh sb="3" eb="5">
      <t>ブンカ</t>
    </rPh>
    <rPh sb="6" eb="8">
      <t>コクサイ</t>
    </rPh>
    <rPh sb="8" eb="10">
      <t>コウリュウ</t>
    </rPh>
    <rPh sb="10" eb="12">
      <t>ザイダン</t>
    </rPh>
    <phoneticPr fontId="2"/>
  </si>
  <si>
    <t>町田市観光コンベンション協会</t>
    <rPh sb="0" eb="3">
      <t>マチダシ</t>
    </rPh>
    <rPh sb="3" eb="5">
      <t>カンコウ</t>
    </rPh>
    <rPh sb="12" eb="14">
      <t>キョウカイ</t>
    </rPh>
    <phoneticPr fontId="2"/>
  </si>
  <si>
    <t>まちだエコライフ推進公社</t>
    <rPh sb="8" eb="10">
      <t>スイシン</t>
    </rPh>
    <rPh sb="10" eb="12">
      <t>コウシャ</t>
    </rPh>
    <phoneticPr fontId="2"/>
  </si>
  <si>
    <t>町田新産業創造センター</t>
    <rPh sb="0" eb="2">
      <t>マチダ</t>
    </rPh>
    <rPh sb="2" eb="5">
      <t>シンサンギョウ</t>
    </rPh>
    <rPh sb="5" eb="7">
      <t>ソウゾウ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</si>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</sst>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43532</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40193</c:v>
                </c:pt>
                <c:pt idx="1">
                  <c:v>23423</c:v>
                </c:pt>
                <c:pt idx="2">
                  <c:v>31931</c:v>
                </c:pt>
                <c:pt idx="3">
                  <c:v>28331</c:v>
                </c:pt>
                <c:pt idx="4">
                  <c:v>21024</c:v>
                </c:pt>
              </c:numCache>
            </c:numRef>
          </c:val>
          <c:smooth val="0"/>
        </c:ser>
        <c:dLbls>
          <c:showLegendKey val="0"/>
          <c:showVal val="0"/>
          <c:showCatName val="0"/>
          <c:showSerName val="0"/>
          <c:showPercent val="0"/>
          <c:showBubbleSize val="0"/>
        </c:dLbls>
        <c:marker val="1"/>
        <c:smooth val="0"/>
        <c:axId val="123646344"/>
        <c:axId val="123647520"/>
      </c:lineChart>
      <c:catAx>
        <c:axId val="123646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47520"/>
        <c:crosses val="autoZero"/>
        <c:auto val="1"/>
        <c:lblAlgn val="ctr"/>
        <c:lblOffset val="100"/>
        <c:tickLblSkip val="1"/>
        <c:tickMarkSkip val="1"/>
        <c:noMultiLvlLbl val="0"/>
      </c:catAx>
      <c:valAx>
        <c:axId val="12364752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46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c:v>
                </c:pt>
                <c:pt idx="1">
                  <c:v>5.52</c:v>
                </c:pt>
                <c:pt idx="2">
                  <c:v>5.62</c:v>
                </c:pt>
                <c:pt idx="3">
                  <c:v>5.98</c:v>
                </c:pt>
                <c:pt idx="4">
                  <c:v>5.65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8.9499999999999993</c:v>
                </c:pt>
                <c:pt idx="1">
                  <c:v>8.4499999999999993</c:v>
                </c:pt>
                <c:pt idx="2">
                  <c:v>7.07</c:v>
                </c:pt>
                <c:pt idx="3">
                  <c:v>8.77</c:v>
                </c:pt>
                <c:pt idx="4">
                  <c:v>9.75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3646736"/>
        <c:axId val="123647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0.14000000000000001</c:v>
                </c:pt>
                <c:pt idx="1">
                  <c:v>-0.37</c:v>
                </c:pt>
                <c:pt idx="2">
                  <c:v>-1.23</c:v>
                </c:pt>
                <c:pt idx="3">
                  <c:v>2.1800000000000002</c:v>
                </c:pt>
                <c:pt idx="4">
                  <c:v>0.76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3646736"/>
        <c:axId val="123647128"/>
      </c:lineChart>
      <c:catAx>
        <c:axId val="12364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647128"/>
        <c:crosses val="autoZero"/>
        <c:auto val="1"/>
        <c:lblAlgn val="ctr"/>
        <c:lblOffset val="100"/>
        <c:tickLblSkip val="1"/>
        <c:tickMarkSkip val="1"/>
        <c:noMultiLvlLbl val="0"/>
      </c:catAx>
      <c:valAx>
        <c:axId val="123647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4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町田市後期高齢者医療事業会計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7.0000000000000007E-2</c:v>
                </c:pt>
                <c:pt idx="4">
                  <c:v>#N/A</c:v>
                </c:pt>
                <c:pt idx="5">
                  <c:v>0.06</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町田市下水道事業会計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0.34</c:v>
                </c:pt>
                <c:pt idx="2">
                  <c:v>#N/A</c:v>
                </c:pt>
                <c:pt idx="3">
                  <c:v>0.93</c:v>
                </c:pt>
                <c:pt idx="4">
                  <c:v>#N/A</c:v>
                </c:pt>
                <c:pt idx="5">
                  <c:v>0.48</c:v>
                </c:pt>
                <c:pt idx="6">
                  <c:v>#N/A</c:v>
                </c:pt>
                <c:pt idx="7">
                  <c:v>0.39</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町田市介護保険事業会計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0.44</c:v>
                </c:pt>
                <c:pt idx="2">
                  <c:v>#N/A</c:v>
                </c:pt>
                <c:pt idx="3">
                  <c:v>0.6</c:v>
                </c:pt>
                <c:pt idx="4">
                  <c:v>#N/A</c:v>
                </c:pt>
                <c:pt idx="5">
                  <c:v>0.66</c:v>
                </c:pt>
                <c:pt idx="6">
                  <c:v>#N/A</c:v>
                </c:pt>
                <c:pt idx="7">
                  <c:v>0.93</c:v>
                </c:pt>
                <c:pt idx="8">
                  <c:v>#N/A</c:v>
                </c:pt>
                <c:pt idx="9">
                  <c:v>1.26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町田市国民健康保険事業会計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c:v>
                </c:pt>
                <c:pt idx="2">
                  <c:v>#N/A</c:v>
                </c:pt>
                <c:pt idx="3">
                  <c:v>1.06</c:v>
                </c:pt>
                <c:pt idx="4">
                  <c:v>#N/A</c:v>
                </c:pt>
                <c:pt idx="5">
                  <c:v>0.47</c:v>
                </c:pt>
                <c:pt idx="6">
                  <c:v>#N/A</c:v>
                </c:pt>
                <c:pt idx="7">
                  <c:v>1.46</c:v>
                </c:pt>
                <c:pt idx="8">
                  <c:v>#N/A</c:v>
                </c:pt>
                <c:pt idx="9">
                  <c:v>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町田市病院事業会計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6.49</c:v>
                </c:pt>
                <c:pt idx="2">
                  <c:v>#N/A</c:v>
                </c:pt>
                <c:pt idx="3">
                  <c:v>6.73</c:v>
                </c:pt>
                <c:pt idx="4">
                  <c:v>#N/A</c:v>
                </c:pt>
                <c:pt idx="5">
                  <c:v>4.38</c:v>
                </c:pt>
                <c:pt idx="6">
                  <c:v>#N/A</c:v>
                </c:pt>
                <c:pt idx="7">
                  <c:v>3.1</c:v>
                </c:pt>
                <c:pt idx="8">
                  <c:v>#N/A</c:v>
                </c:pt>
                <c:pt idx="9">
                  <c:v>3.95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5.6</c:v>
                </c:pt>
                <c:pt idx="2">
                  <c:v>#N/A</c:v>
                </c:pt>
                <c:pt idx="3">
                  <c:v>5.51</c:v>
                </c:pt>
                <c:pt idx="4">
                  <c:v>#N/A</c:v>
                </c:pt>
                <c:pt idx="5">
                  <c:v>5.62</c:v>
                </c:pt>
                <c:pt idx="6">
                  <c:v>#N/A</c:v>
                </c:pt>
                <c:pt idx="7">
                  <c:v>5.97</c:v>
                </c:pt>
                <c:pt idx="8">
                  <c:v>#N/A</c:v>
                </c:pt>
                <c:pt idx="9">
                  <c:v>5.64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8171768"/>
        <c:axId val="218172160"/>
      </c:barChart>
      <c:catAx>
        <c:axId val="21817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172160"/>
        <c:crosses val="autoZero"/>
        <c:auto val="1"/>
        <c:lblAlgn val="ctr"/>
        <c:lblOffset val="100"/>
        <c:tickLblSkip val="1"/>
        <c:tickMarkSkip val="1"/>
        <c:noMultiLvlLbl val="0"/>
      </c:catAx>
      <c:valAx>
        <c:axId val="21817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171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9661</c:v>
                </c:pt>
                <c:pt idx="5">
                  <c:v>9808</c:v>
                </c:pt>
                <c:pt idx="8">
                  <c:v>9793</c:v>
                </c:pt>
                <c:pt idx="11">
                  <c:v>8909</c:v>
                </c:pt>
                <c:pt idx="14">
                  <c:v>8939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395</c:v>
                </c:pt>
                <c:pt idx="3">
                  <c:v>356</c:v>
                </c:pt>
                <c:pt idx="6">
                  <c:v>391</c:v>
                </c:pt>
                <c:pt idx="9">
                  <c:v>327</c:v>
                </c:pt>
                <c:pt idx="12">
                  <c:v>244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320</c:v>
                </c:pt>
                <c:pt idx="3">
                  <c:v>240</c:v>
                </c:pt>
                <c:pt idx="6">
                  <c:v>203</c:v>
                </c:pt>
                <c:pt idx="9">
                  <c:v>202</c:v>
                </c:pt>
                <c:pt idx="12">
                  <c:v>190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1633</c:v>
                </c:pt>
                <c:pt idx="3">
                  <c:v>1729</c:v>
                </c:pt>
                <c:pt idx="6">
                  <c:v>1687</c:v>
                </c:pt>
                <c:pt idx="9">
                  <c:v>1631</c:v>
                </c:pt>
                <c:pt idx="12">
                  <c:v>1591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6090</c:v>
                </c:pt>
                <c:pt idx="3">
                  <c:v>5997</c:v>
                </c:pt>
                <c:pt idx="6">
                  <c:v>6072</c:v>
                </c:pt>
                <c:pt idx="9">
                  <c:v>6052</c:v>
                </c:pt>
                <c:pt idx="12">
                  <c:v>6261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8173336"/>
        <c:axId val="218175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-1223</c:v>
                </c:pt>
                <c:pt idx="2">
                  <c:v>#N/A</c:v>
                </c:pt>
                <c:pt idx="3">
                  <c:v>#N/A</c:v>
                </c:pt>
                <c:pt idx="4">
                  <c:v>-1486</c:v>
                </c:pt>
                <c:pt idx="5">
                  <c:v>#N/A</c:v>
                </c:pt>
                <c:pt idx="6">
                  <c:v>#N/A</c:v>
                </c:pt>
                <c:pt idx="7">
                  <c:v>-1440</c:v>
                </c:pt>
                <c:pt idx="8">
                  <c:v>#N/A</c:v>
                </c:pt>
                <c:pt idx="9">
                  <c:v>#N/A</c:v>
                </c:pt>
                <c:pt idx="10">
                  <c:v>-697</c:v>
                </c:pt>
                <c:pt idx="11">
                  <c:v>#N/A</c:v>
                </c:pt>
                <c:pt idx="12">
                  <c:v>#N/A</c:v>
                </c:pt>
                <c:pt idx="13">
                  <c:v>-653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8173336"/>
        <c:axId val="218175688"/>
      </c:lineChart>
      <c:catAx>
        <c:axId val="21817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175688"/>
        <c:crosses val="autoZero"/>
        <c:auto val="1"/>
        <c:lblAlgn val="ctr"/>
        <c:lblOffset val="100"/>
        <c:tickLblSkip val="1"/>
        <c:tickMarkSkip val="1"/>
        <c:noMultiLvlLbl val="0"/>
      </c:catAx>
      <c:valAx>
        <c:axId val="218175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17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81977</c:v>
                </c:pt>
                <c:pt idx="5">
                  <c:v>83499</c:v>
                </c:pt>
                <c:pt idx="8">
                  <c:v>82649</c:v>
                </c:pt>
                <c:pt idx="11">
                  <c:v>80885</c:v>
                </c:pt>
                <c:pt idx="14">
                  <c:v>79120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24211</c:v>
                </c:pt>
                <c:pt idx="5">
                  <c:v>24886</c:v>
                </c:pt>
                <c:pt idx="8">
                  <c:v>25843</c:v>
                </c:pt>
                <c:pt idx="11">
                  <c:v>25519</c:v>
                </c:pt>
                <c:pt idx="14">
                  <c:v>22852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16044</c:v>
                </c:pt>
                <c:pt idx="5">
                  <c:v>15343</c:v>
                </c:pt>
                <c:pt idx="8">
                  <c:v>14212</c:v>
                </c:pt>
                <c:pt idx="11">
                  <c:v>16343</c:v>
                </c:pt>
                <c:pt idx="14">
                  <c:v>18443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196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16209</c:v>
                </c:pt>
                <c:pt idx="3">
                  <c:v>14752</c:v>
                </c:pt>
                <c:pt idx="6">
                  <c:v>14378</c:v>
                </c:pt>
                <c:pt idx="9">
                  <c:v>14347</c:v>
                </c:pt>
                <c:pt idx="12">
                  <c:v>14057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1221</c:v>
                </c:pt>
                <c:pt idx="3">
                  <c:v>1066</c:v>
                </c:pt>
                <c:pt idx="6">
                  <c:v>909</c:v>
                </c:pt>
                <c:pt idx="9">
                  <c:v>729</c:v>
                </c:pt>
                <c:pt idx="12">
                  <c:v>536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27269</c:v>
                </c:pt>
                <c:pt idx="3">
                  <c:v>28563</c:v>
                </c:pt>
                <c:pt idx="6">
                  <c:v>29189</c:v>
                </c:pt>
                <c:pt idx="9">
                  <c:v>28742</c:v>
                </c:pt>
                <c:pt idx="12">
                  <c:v>27463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3671</c:v>
                </c:pt>
                <c:pt idx="3">
                  <c:v>3181</c:v>
                </c:pt>
                <c:pt idx="6">
                  <c:v>2799</c:v>
                </c:pt>
                <c:pt idx="9">
                  <c:v>2594</c:v>
                </c:pt>
                <c:pt idx="12">
                  <c:v>2283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71757</c:v>
                </c:pt>
                <c:pt idx="3">
                  <c:v>71394</c:v>
                </c:pt>
                <c:pt idx="6">
                  <c:v>73810</c:v>
                </c:pt>
                <c:pt idx="9">
                  <c:v>75194</c:v>
                </c:pt>
                <c:pt idx="12">
                  <c:v>74361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8174120"/>
        <c:axId val="218174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8174120"/>
        <c:axId val="218174512"/>
      </c:lineChart>
      <c:catAx>
        <c:axId val="218174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174512"/>
        <c:crosses val="autoZero"/>
        <c:auto val="1"/>
        <c:lblAlgn val="ctr"/>
        <c:lblOffset val="100"/>
        <c:tickLblSkip val="1"/>
        <c:tickMarkSkip val="1"/>
        <c:noMultiLvlLbl val="0"/>
      </c:catAx>
      <c:valAx>
        <c:axId val="21817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174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循環型施設の整備や南町田駅周辺地区拠点整備、野津田公園の整備が予定されており、それに伴う地方債元利償還金の増加が見込まれる。市債の発行に際しては、後年度の公債費を推計し、影響を考慮して発行額を決定する等、適正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一般会計等に係る地方債等の債務残高に対して、基金などの充当可能財源額が上回っているため、将来負担は生じていない。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年度は将来負担額及び充当可能財源等がともに減少しており、将来負担額のうち地方債現在高が減少している。また、平成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年度から将来負担のうち設立法人の負債額等負担見込額が発生している。</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東京都町田市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428,572
423,067
71.80
144,519,334
139,899,675
4,359,336
77,188,344
74,209,706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年度の財政力指数は</a:t>
          </a:r>
          <a:r>
            <a:rPr lang="en-US" altLang="ja-JP" sz="1100">
              <a:solidFill>
                <a:schemeClr val="dk1"/>
              </a:solidFill>
              <a:effectLst/>
              <a:latin typeface="+mn-lt"/>
              <a:ea typeface="+mn-ea"/>
              <a:cs typeface="+mn-cs"/>
            </a:rPr>
            <a:t>0.982</a:t>
          </a:r>
          <a:r>
            <a:rPr lang="ja-JP" altLang="ja-JP" sz="1100">
              <a:solidFill>
                <a:schemeClr val="dk1"/>
              </a:solidFill>
              <a:effectLst/>
              <a:latin typeface="+mn-lt"/>
              <a:ea typeface="+mn-ea"/>
              <a:cs typeface="+mn-cs"/>
            </a:rPr>
            <a:t>で</a:t>
          </a:r>
          <a:r>
            <a:rPr lang="ja-JP" altLang="en-US" sz="1100">
              <a:solidFill>
                <a:schemeClr val="dk1"/>
              </a:solidFill>
              <a:effectLst/>
              <a:latin typeface="+mn-lt"/>
              <a:ea typeface="+mn-ea"/>
              <a:cs typeface="+mn-cs"/>
            </a:rPr>
            <a:t>あった</a:t>
          </a:r>
          <a:r>
            <a:rPr lang="ja-JP" altLang="ja-JP" sz="1100">
              <a:solidFill>
                <a:schemeClr val="dk1"/>
              </a:solidFill>
              <a:effectLst/>
              <a:latin typeface="+mn-lt"/>
              <a:ea typeface="+mn-ea"/>
              <a:cs typeface="+mn-cs"/>
            </a:rPr>
            <a:t>。</a:t>
          </a: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年度までの直近</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か年平均では財政力指数は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を上回っていたが、平成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年度以降は単年度での財政力指数は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を下回っており、平成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年度から引き続いて</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か年平均でも</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を下回</a:t>
          </a:r>
          <a:r>
            <a:rPr lang="ja-JP" altLang="en-US" sz="1100">
              <a:solidFill>
                <a:schemeClr val="dk1"/>
              </a:solidFill>
              <a:effectLst/>
              <a:latin typeface="+mn-lt"/>
              <a:ea typeface="+mn-ea"/>
              <a:cs typeface="+mn-cs"/>
            </a:rPr>
            <a:t>った。</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年度単年度で見ると基準財政収入額が基準財政需要額を下回り</a:t>
          </a:r>
          <a:r>
            <a:rPr lang="en-US" altLang="ja-JP" sz="1100">
              <a:solidFill>
                <a:schemeClr val="dk1"/>
              </a:solidFill>
              <a:effectLst/>
              <a:latin typeface="+mn-lt"/>
              <a:ea typeface="+mn-ea"/>
              <a:cs typeface="+mn-cs"/>
            </a:rPr>
            <a:t>0.989</a:t>
          </a:r>
          <a:r>
            <a:rPr lang="ja-JP" altLang="ja-JP" sz="1100">
              <a:solidFill>
                <a:schemeClr val="dk1"/>
              </a:solidFill>
              <a:effectLst/>
              <a:latin typeface="+mn-lt"/>
              <a:ea typeface="+mn-ea"/>
              <a:cs typeface="+mn-cs"/>
            </a:rPr>
            <a:t>で</a:t>
          </a:r>
          <a:r>
            <a:rPr lang="ja-JP" altLang="en-US" sz="1100">
              <a:solidFill>
                <a:schemeClr val="dk1"/>
              </a:solidFill>
              <a:effectLst/>
              <a:latin typeface="+mn-lt"/>
              <a:ea typeface="+mn-ea"/>
              <a:cs typeface="+mn-cs"/>
            </a:rPr>
            <a:t>あった</a:t>
          </a:r>
          <a:r>
            <a:rPr lang="ja-JP" altLang="ja-JP" sz="1100">
              <a:solidFill>
                <a:schemeClr val="dk1"/>
              </a:solidFill>
              <a:effectLst/>
              <a:latin typeface="+mn-lt"/>
              <a:ea typeface="+mn-ea"/>
              <a:cs typeface="+mn-cs"/>
            </a:rPr>
            <a:t>。地方消費税交付金の増加などにより基準財政収入額は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に比べ増加し</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一方で、臨時財政対策債振替相当額の減少により基準財政需要額も平成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年度に比べ増加したことが主な要因で</a:t>
          </a:r>
          <a:r>
            <a:rPr lang="ja-JP" altLang="en-US" sz="1100">
              <a:solidFill>
                <a:schemeClr val="dk1"/>
              </a:solidFill>
              <a:effectLst/>
              <a:latin typeface="+mn-lt"/>
              <a:ea typeface="+mn-ea"/>
              <a:cs typeface="+mn-cs"/>
            </a:rPr>
            <a:t>ある。</a:t>
          </a:r>
          <a:endParaRPr lang="ja-JP" altLang="ja-JP" sz="11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19755</xdr:rowOff>
    </xdr:from>
    <xdr:to>
      <xdr:col>7</xdr:col>
      <xdr:colOff>152400</xdr:colOff>
      <xdr:row>40</xdr:row>
      <xdr:rowOff>33161</xdr:rowOff>
    </xdr:to>
    <xdr:cxnSp macro="">
      <xdr:nvCxnSpPr>
        <xdr:cNvPr id="68" name="直線コネクタ 67"/>
        <xdr:cNvCxnSpPr/>
      </xdr:nvCxnSpPr>
      <xdr:spPr>
        <a:xfrm flipV="1">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33161</xdr:rowOff>
    </xdr:from>
    <xdr:to>
      <xdr:col>6</xdr:col>
      <xdr:colOff>0</xdr:colOff>
      <xdr:row>40</xdr:row>
      <xdr:rowOff>33161</xdr:rowOff>
    </xdr:to>
    <xdr:cxnSp macro="">
      <xdr:nvCxnSpPr>
        <xdr:cNvPr id="71" name="直線コネクタ 70"/>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33161</xdr:rowOff>
    </xdr:from>
    <xdr:to>
      <xdr:col>4</xdr:col>
      <xdr:colOff>482600</xdr:colOff>
      <xdr:row>40</xdr:row>
      <xdr:rowOff>33161</xdr:rowOff>
    </xdr:to>
    <xdr:cxnSp macro="">
      <xdr:nvCxnSpPr>
        <xdr:cNvPr id="74" name="直線コネクタ 73"/>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19755</xdr:rowOff>
    </xdr:from>
    <xdr:to>
      <xdr:col>3</xdr:col>
      <xdr:colOff>279400</xdr:colOff>
      <xdr:row>40</xdr:row>
      <xdr:rowOff>33161</xdr:rowOff>
    </xdr:to>
    <xdr:cxnSp macro="">
      <xdr:nvCxnSpPr>
        <xdr:cNvPr id="77" name="直線コネクタ 76"/>
        <xdr:cNvCxnSpPr/>
      </xdr:nvCxnSpPr>
      <xdr:spPr>
        <a:xfrm>
          <a:off x="1447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140405</xdr:rowOff>
    </xdr:from>
    <xdr:to>
      <xdr:col>7</xdr:col>
      <xdr:colOff>203200</xdr:colOff>
      <xdr:row>40</xdr:row>
      <xdr:rowOff>70555</xdr:rowOff>
    </xdr:to>
    <xdr:sp macro="" textlink="">
      <xdr:nvSpPr>
        <xdr:cNvPr id="87" name="円/楕円 86"/>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156932</xdr:rowOff>
    </xdr:from>
    <xdr:ext cx="762000" cy="259045"/>
    <xdr:sp macro="" textlink="">
      <xdr:nvSpPr>
        <xdr:cNvPr id="88"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153811</xdr:rowOff>
    </xdr:from>
    <xdr:to>
      <xdr:col>6</xdr:col>
      <xdr:colOff>50800</xdr:colOff>
      <xdr:row>40</xdr:row>
      <xdr:rowOff>83961</xdr:rowOff>
    </xdr:to>
    <xdr:sp macro="" textlink="">
      <xdr:nvSpPr>
        <xdr:cNvPr id="89" name="円/楕円 88"/>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94138</xdr:rowOff>
    </xdr:from>
    <xdr:ext cx="736600" cy="259045"/>
    <xdr:sp macro="" textlink="">
      <xdr:nvSpPr>
        <xdr:cNvPr id="90" name="テキスト ボックス 89"/>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153811</xdr:rowOff>
    </xdr:from>
    <xdr:to>
      <xdr:col>4</xdr:col>
      <xdr:colOff>533400</xdr:colOff>
      <xdr:row>40</xdr:row>
      <xdr:rowOff>83961</xdr:rowOff>
    </xdr:to>
    <xdr:sp macro="" textlink="">
      <xdr:nvSpPr>
        <xdr:cNvPr id="91" name="円/楕円 90"/>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94138</xdr:rowOff>
    </xdr:from>
    <xdr:ext cx="762000" cy="259045"/>
    <xdr:sp macro="" textlink="">
      <xdr:nvSpPr>
        <xdr:cNvPr id="92" name="テキスト ボックス 91"/>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153811</xdr:rowOff>
    </xdr:from>
    <xdr:to>
      <xdr:col>3</xdr:col>
      <xdr:colOff>330200</xdr:colOff>
      <xdr:row>40</xdr:row>
      <xdr:rowOff>83961</xdr:rowOff>
    </xdr:to>
    <xdr:sp macro="" textlink="">
      <xdr:nvSpPr>
        <xdr:cNvPr id="93" name="円/楕円 92"/>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94138</xdr:rowOff>
    </xdr:from>
    <xdr:ext cx="762000" cy="259045"/>
    <xdr:sp macro="" textlink="">
      <xdr:nvSpPr>
        <xdr:cNvPr id="94" name="テキスト ボックス 93"/>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140405</xdr:rowOff>
    </xdr:from>
    <xdr:to>
      <xdr:col>2</xdr:col>
      <xdr:colOff>127000</xdr:colOff>
      <xdr:row>40</xdr:row>
      <xdr:rowOff>70555</xdr:rowOff>
    </xdr:to>
    <xdr:sp macro="" textlink="">
      <xdr:nvSpPr>
        <xdr:cNvPr id="95" name="円/楕円 94"/>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80732</xdr:rowOff>
    </xdr:from>
    <xdr:ext cx="762000" cy="259045"/>
    <xdr:sp macro="" textlink="">
      <xdr:nvSpPr>
        <xdr:cNvPr id="96" name="テキスト ボックス 95"/>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年度の経常収支比率は</a:t>
          </a:r>
          <a:r>
            <a:rPr lang="en-US" altLang="ja-JP" sz="1100">
              <a:solidFill>
                <a:schemeClr val="dk1"/>
              </a:solidFill>
              <a:effectLst/>
              <a:latin typeface="+mn-lt"/>
              <a:ea typeface="+mn-ea"/>
              <a:cs typeface="+mn-cs"/>
            </a:rPr>
            <a:t>93.7</a:t>
          </a:r>
          <a:r>
            <a:rPr lang="ja-JP" altLang="ja-JP" sz="1100">
              <a:solidFill>
                <a:schemeClr val="dk1"/>
              </a:solidFill>
              <a:effectLst/>
              <a:latin typeface="+mn-lt"/>
              <a:ea typeface="+mn-ea"/>
              <a:cs typeface="+mn-cs"/>
            </a:rPr>
            <a:t>％となり、前年度の</a:t>
          </a:r>
          <a:r>
            <a:rPr lang="en-US" altLang="ja-JP" sz="1100">
              <a:solidFill>
                <a:schemeClr val="dk1"/>
              </a:solidFill>
              <a:effectLst/>
              <a:latin typeface="+mn-lt"/>
              <a:ea typeface="+mn-ea"/>
              <a:cs typeface="+mn-cs"/>
            </a:rPr>
            <a:t>90.3</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ポイント増加</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た。これは、分母である地方消費税交付金等が減少し、分子である後期高齢者医療事業会計への経常的な繰出金が分母の増加を上回る伸び率で増加したことが主な要因で</a:t>
          </a:r>
          <a:r>
            <a:rPr lang="ja-JP" altLang="en-US" sz="1100">
              <a:solidFill>
                <a:schemeClr val="dk1"/>
              </a:solidFill>
              <a:effectLst/>
              <a:latin typeface="+mn-lt"/>
              <a:ea typeface="+mn-ea"/>
              <a:cs typeface="+mn-cs"/>
            </a:rPr>
            <a:t>ある</a:t>
          </a:r>
          <a:r>
            <a:rPr lang="ja-JP" altLang="ja-JP" sz="1100">
              <a:solidFill>
                <a:schemeClr val="dk1"/>
              </a:solidFill>
              <a:effectLst/>
              <a:latin typeface="+mn-lt"/>
              <a:ea typeface="+mn-ea"/>
              <a:cs typeface="+mn-cs"/>
            </a:rPr>
            <a:t>。財政構造の弾力性を示す経常収支比率は、景気の低迷により市税増収を大きくは期待できない一方で、生活保護費などの扶助費が年々増加している状況などから、依然厳しい状況が続いて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a:t>
          </a:r>
        </a:p>
        <a:p>
          <a:r>
            <a:rPr lang="ja-JP" altLang="ja-JP" sz="1100">
              <a:solidFill>
                <a:schemeClr val="dk1"/>
              </a:solidFill>
              <a:effectLst/>
              <a:latin typeface="+mn-lt"/>
              <a:ea typeface="+mn-ea"/>
              <a:cs typeface="+mn-cs"/>
            </a:rPr>
            <a:t>将来に向けて、様々な市民要望に柔軟に対応していくためにも、市税増収に向けた徴収強化の取組に加え、さらなる経常経費の抑制、行政経営改革を継続する必要があ</a:t>
          </a:r>
          <a:r>
            <a:rPr lang="ja-JP" altLang="en-US" sz="1100">
              <a:solidFill>
                <a:schemeClr val="dk1"/>
              </a:solidFill>
              <a:effectLst/>
              <a:latin typeface="+mn-lt"/>
              <a:ea typeface="+mn-ea"/>
              <a:cs typeface="+mn-cs"/>
            </a:rPr>
            <a:t>る。</a:t>
          </a:r>
          <a:endParaRPr lang="ja-JP"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64</xdr:row>
      <xdr:rowOff>119804</xdr:rowOff>
    </xdr:to>
    <xdr:cxnSp macro="">
      <xdr:nvCxnSpPr>
        <xdr:cNvPr id="131" name="直線コネクタ 130"/>
        <xdr:cNvCxnSpPr/>
      </xdr:nvCxnSpPr>
      <xdr:spPr>
        <a:xfrm>
          <a:off x="4114800" y="10819130"/>
          <a:ext cx="8382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64</xdr:row>
      <xdr:rowOff>55456</xdr:rowOff>
    </xdr:to>
    <xdr:cxnSp macro="">
      <xdr:nvCxnSpPr>
        <xdr:cNvPr id="134" name="直線コネクタ 133"/>
        <xdr:cNvCxnSpPr/>
      </xdr:nvCxnSpPr>
      <xdr:spPr>
        <a:xfrm flipV="1">
          <a:off x="3225800" y="1081913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90170</xdr:rowOff>
    </xdr:from>
    <xdr:to>
      <xdr:col>6</xdr:col>
      <xdr:colOff>50800</xdr:colOff>
      <xdr:row>63</xdr:row>
      <xdr:rowOff>20320</xdr:rowOff>
    </xdr:to>
    <xdr:sp macro="" textlink="">
      <xdr:nvSpPr>
        <xdr:cNvPr id="135" name="フローチャート :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7196</xdr:rowOff>
    </xdr:from>
    <xdr:to>
      <xdr:col>4</xdr:col>
      <xdr:colOff>482600</xdr:colOff>
      <xdr:row>64</xdr:row>
      <xdr:rowOff>55456</xdr:rowOff>
    </xdr:to>
    <xdr:cxnSp macro="">
      <xdr:nvCxnSpPr>
        <xdr:cNvPr id="137" name="直線コネクタ 136"/>
        <xdr:cNvCxnSpPr/>
      </xdr:nvCxnSpPr>
      <xdr:spPr>
        <a:xfrm>
          <a:off x="2336800" y="109799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33867</xdr:rowOff>
    </xdr:from>
    <xdr:to>
      <xdr:col>3</xdr:col>
      <xdr:colOff>279400</xdr:colOff>
      <xdr:row>64</xdr:row>
      <xdr:rowOff>7196</xdr:rowOff>
    </xdr:to>
    <xdr:cxnSp macro="">
      <xdr:nvCxnSpPr>
        <xdr:cNvPr id="140" name="直線コネクタ 139"/>
        <xdr:cNvCxnSpPr/>
      </xdr:nvCxnSpPr>
      <xdr:spPr>
        <a:xfrm>
          <a:off x="1447800" y="1083521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69004</xdr:rowOff>
    </xdr:from>
    <xdr:to>
      <xdr:col>7</xdr:col>
      <xdr:colOff>203200</xdr:colOff>
      <xdr:row>64</xdr:row>
      <xdr:rowOff>170604</xdr:rowOff>
    </xdr:to>
    <xdr:sp macro="" textlink="">
      <xdr:nvSpPr>
        <xdr:cNvPr id="150" name="円/楕円 149"/>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41081</xdr:rowOff>
    </xdr:from>
    <xdr:ext cx="762000" cy="259045"/>
    <xdr:sp macro="" textlink="">
      <xdr:nvSpPr>
        <xdr:cNvPr id="151" name="財政構造の弾力性該当値テキスト"/>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2" name="円/楕円 151"/>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3" name="テキスト ボックス 152"/>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4656</xdr:rowOff>
    </xdr:from>
    <xdr:to>
      <xdr:col>4</xdr:col>
      <xdr:colOff>533400</xdr:colOff>
      <xdr:row>64</xdr:row>
      <xdr:rowOff>106256</xdr:rowOff>
    </xdr:to>
    <xdr:sp macro="" textlink="">
      <xdr:nvSpPr>
        <xdr:cNvPr id="154" name="円/楕円 153"/>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91033</xdr:rowOff>
    </xdr:from>
    <xdr:ext cx="762000" cy="259045"/>
    <xdr:sp macro="" textlink="">
      <xdr:nvSpPr>
        <xdr:cNvPr id="155" name="テキスト ボックス 154"/>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127846</xdr:rowOff>
    </xdr:from>
    <xdr:to>
      <xdr:col>3</xdr:col>
      <xdr:colOff>330200</xdr:colOff>
      <xdr:row>64</xdr:row>
      <xdr:rowOff>57996</xdr:rowOff>
    </xdr:to>
    <xdr:sp macro="" textlink="">
      <xdr:nvSpPr>
        <xdr:cNvPr id="156" name="円/楕円 155"/>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42773</xdr:rowOff>
    </xdr:from>
    <xdr:ext cx="762000" cy="259045"/>
    <xdr:sp macro="" textlink="">
      <xdr:nvSpPr>
        <xdr:cNvPr id="157" name="テキスト ボックス 156"/>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154517</xdr:rowOff>
    </xdr:from>
    <xdr:to>
      <xdr:col>2</xdr:col>
      <xdr:colOff>127000</xdr:colOff>
      <xdr:row>63</xdr:row>
      <xdr:rowOff>84667</xdr:rowOff>
    </xdr:to>
    <xdr:sp macro="" textlink="">
      <xdr:nvSpPr>
        <xdr:cNvPr id="158" name="円/楕円 157"/>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94844</xdr:rowOff>
    </xdr:from>
    <xdr:ext cx="762000" cy="259045"/>
    <xdr:sp macro="" textlink="">
      <xdr:nvSpPr>
        <xdr:cNvPr id="159" name="テキスト ボックス 158"/>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の決算額は</a:t>
          </a:r>
          <a:r>
            <a:rPr lang="en-US" altLang="ja-JP" sz="1100">
              <a:solidFill>
                <a:schemeClr val="dk1"/>
              </a:solidFill>
              <a:effectLst/>
              <a:latin typeface="+mn-lt"/>
              <a:ea typeface="+mn-ea"/>
              <a:cs typeface="+mn-cs"/>
            </a:rPr>
            <a:t>217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千万円</a:t>
          </a:r>
          <a:r>
            <a:rPr lang="ja-JP" altLang="en-US" sz="1100">
              <a:solidFill>
                <a:schemeClr val="dk1"/>
              </a:solidFill>
              <a:effectLst/>
              <a:latin typeface="+mn-lt"/>
              <a:ea typeface="+mn-ea"/>
              <a:cs typeface="+mn-cs"/>
            </a:rPr>
            <a:t>となり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と比較して</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億円減少した。職員給（一般職員の給与・諸手当）は</a:t>
          </a:r>
          <a:r>
            <a:rPr lang="en-US" altLang="ja-JP" sz="1100">
              <a:solidFill>
                <a:schemeClr val="dk1"/>
              </a:solidFill>
              <a:effectLst/>
              <a:latin typeface="+mn-lt"/>
              <a:ea typeface="+mn-ea"/>
              <a:cs typeface="+mn-cs"/>
            </a:rPr>
            <a:t>143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千万円で、最も職員給の多かった平成</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年度に比べ</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千万円の減少となり、職員数についても平成</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年度のピーク時に比べ、</a:t>
          </a:r>
          <a:r>
            <a:rPr lang="en-US" altLang="ja-JP" sz="1100">
              <a:solidFill>
                <a:schemeClr val="dk1"/>
              </a:solidFill>
              <a:effectLst/>
              <a:latin typeface="+mn-lt"/>
              <a:ea typeface="+mn-ea"/>
              <a:cs typeface="+mn-cs"/>
            </a:rPr>
            <a:t>245</a:t>
          </a:r>
          <a:r>
            <a:rPr lang="ja-JP" altLang="ja-JP" sz="1100">
              <a:solidFill>
                <a:schemeClr val="dk1"/>
              </a:solidFill>
              <a:effectLst/>
              <a:latin typeface="+mn-lt"/>
              <a:ea typeface="+mn-ea"/>
              <a:cs typeface="+mn-cs"/>
            </a:rPr>
            <a:t>人の削減となってい</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。現在</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、「町田市５ヵ年計画１７－２１」の中の行政経営改革プランにて改革項目として職員定数削減を掲げ、効率的な執行体制の構築を図ってい</a:t>
          </a:r>
          <a:r>
            <a:rPr lang="ja-JP" altLang="en-US" sz="1100">
              <a:solidFill>
                <a:schemeClr val="dk1"/>
              </a:solidFill>
              <a:effectLst/>
              <a:latin typeface="+mn-lt"/>
              <a:ea typeface="+mn-ea"/>
              <a:cs typeface="+mn-cs"/>
            </a:rPr>
            <a:t>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物件費の決算額は</a:t>
          </a:r>
          <a:r>
            <a:rPr lang="en-US" altLang="ja-JP" sz="1100">
              <a:solidFill>
                <a:schemeClr val="dk1"/>
              </a:solidFill>
              <a:effectLst/>
              <a:latin typeface="+mn-lt"/>
              <a:ea typeface="+mn-ea"/>
              <a:cs typeface="+mn-cs"/>
            </a:rPr>
            <a:t>190</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9</a:t>
          </a:r>
          <a:r>
            <a:rPr lang="ja-JP" altLang="en-US" sz="1100">
              <a:solidFill>
                <a:schemeClr val="dk1"/>
              </a:solidFill>
              <a:effectLst/>
              <a:latin typeface="+mn-lt"/>
              <a:ea typeface="+mn-ea"/>
              <a:cs typeface="+mn-cs"/>
            </a:rPr>
            <a:t>千万円となり、平成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年度と比較して</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千万円増加した。これは、学校給食の調理・配送業務や小川・鶴間地区住所整理業務など、各業務にかかる委託料が増加したことによる。</a:t>
          </a:r>
          <a:endParaRPr lang="en-US"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142235</xdr:rowOff>
    </xdr:from>
    <xdr:to>
      <xdr:col>7</xdr:col>
      <xdr:colOff>152400</xdr:colOff>
      <xdr:row>80</xdr:row>
      <xdr:rowOff>143900</xdr:rowOff>
    </xdr:to>
    <xdr:cxnSp macro="">
      <xdr:nvCxnSpPr>
        <xdr:cNvPr id="192" name="直線コネクタ 191"/>
        <xdr:cNvCxnSpPr/>
      </xdr:nvCxnSpPr>
      <xdr:spPr>
        <a:xfrm>
          <a:off x="4114800" y="13858235"/>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142235</xdr:rowOff>
    </xdr:from>
    <xdr:to>
      <xdr:col>6</xdr:col>
      <xdr:colOff>0</xdr:colOff>
      <xdr:row>80</xdr:row>
      <xdr:rowOff>153831</xdr:rowOff>
    </xdr:to>
    <xdr:cxnSp macro="">
      <xdr:nvCxnSpPr>
        <xdr:cNvPr id="195" name="直線コネクタ 194"/>
        <xdr:cNvCxnSpPr/>
      </xdr:nvCxnSpPr>
      <xdr:spPr>
        <a:xfrm flipV="1">
          <a:off x="3225800" y="13858235"/>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158646</xdr:rowOff>
    </xdr:from>
    <xdr:to>
      <xdr:col>6</xdr:col>
      <xdr:colOff>50800</xdr:colOff>
      <xdr:row>81</xdr:row>
      <xdr:rowOff>88796</xdr:rowOff>
    </xdr:to>
    <xdr:sp macro="" textlink="">
      <xdr:nvSpPr>
        <xdr:cNvPr id="196" name="フローチャート : 判断 195"/>
        <xdr:cNvSpPr/>
      </xdr:nvSpPr>
      <xdr:spPr>
        <a:xfrm>
          <a:off x="4064000" y="1387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73573</xdr:rowOff>
    </xdr:from>
    <xdr:ext cx="736600" cy="259045"/>
    <xdr:sp macro="" textlink="">
      <xdr:nvSpPr>
        <xdr:cNvPr id="197" name="テキスト ボックス 196"/>
        <xdr:cNvSpPr txBox="1"/>
      </xdr:nvSpPr>
      <xdr:spPr>
        <a:xfrm>
          <a:off x="3733800" y="1396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135415</xdr:rowOff>
    </xdr:from>
    <xdr:to>
      <xdr:col>4</xdr:col>
      <xdr:colOff>482600</xdr:colOff>
      <xdr:row>80</xdr:row>
      <xdr:rowOff>153831</xdr:rowOff>
    </xdr:to>
    <xdr:cxnSp macro="">
      <xdr:nvCxnSpPr>
        <xdr:cNvPr id="198" name="直線コネクタ 197"/>
        <xdr:cNvCxnSpPr/>
      </xdr:nvCxnSpPr>
      <xdr:spPr>
        <a:xfrm>
          <a:off x="2336800" y="13851415"/>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133021</xdr:rowOff>
    </xdr:from>
    <xdr:to>
      <xdr:col>3</xdr:col>
      <xdr:colOff>279400</xdr:colOff>
      <xdr:row>80</xdr:row>
      <xdr:rowOff>135415</xdr:rowOff>
    </xdr:to>
    <xdr:cxnSp macro="">
      <xdr:nvCxnSpPr>
        <xdr:cNvPr id="201" name="直線コネクタ 200"/>
        <xdr:cNvCxnSpPr/>
      </xdr:nvCxnSpPr>
      <xdr:spPr>
        <a:xfrm>
          <a:off x="1447800" y="13849021"/>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93100</xdr:rowOff>
    </xdr:from>
    <xdr:to>
      <xdr:col>7</xdr:col>
      <xdr:colOff>203200</xdr:colOff>
      <xdr:row>81</xdr:row>
      <xdr:rowOff>23250</xdr:rowOff>
    </xdr:to>
    <xdr:sp macro="" textlink="">
      <xdr:nvSpPr>
        <xdr:cNvPr id="211" name="円/楕円 210"/>
        <xdr:cNvSpPr/>
      </xdr:nvSpPr>
      <xdr:spPr>
        <a:xfrm>
          <a:off x="4902200" y="138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14377</xdr:rowOff>
    </xdr:from>
    <xdr:ext cx="762000" cy="259045"/>
    <xdr:sp macro="" textlink="">
      <xdr:nvSpPr>
        <xdr:cNvPr id="212" name="人件費・物件費等の状況該当値テキスト"/>
        <xdr:cNvSpPr txBox="1"/>
      </xdr:nvSpPr>
      <xdr:spPr>
        <a:xfrm>
          <a:off x="5041900" y="137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95,607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91435</xdr:rowOff>
    </xdr:from>
    <xdr:to>
      <xdr:col>6</xdr:col>
      <xdr:colOff>50800</xdr:colOff>
      <xdr:row>81</xdr:row>
      <xdr:rowOff>21585</xdr:rowOff>
    </xdr:to>
    <xdr:sp macro="" textlink="">
      <xdr:nvSpPr>
        <xdr:cNvPr id="213" name="円/楕円 212"/>
        <xdr:cNvSpPr/>
      </xdr:nvSpPr>
      <xdr:spPr>
        <a:xfrm>
          <a:off x="4064000" y="138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31762</xdr:rowOff>
    </xdr:from>
    <xdr:ext cx="736600" cy="259045"/>
    <xdr:sp macro="" textlink="">
      <xdr:nvSpPr>
        <xdr:cNvPr id="214" name="テキスト ボックス 213"/>
        <xdr:cNvSpPr txBox="1"/>
      </xdr:nvSpPr>
      <xdr:spPr>
        <a:xfrm>
          <a:off x="3733800" y="1357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95,262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103031</xdr:rowOff>
    </xdr:from>
    <xdr:to>
      <xdr:col>4</xdr:col>
      <xdr:colOff>533400</xdr:colOff>
      <xdr:row>81</xdr:row>
      <xdr:rowOff>33181</xdr:rowOff>
    </xdr:to>
    <xdr:sp macro="" textlink="">
      <xdr:nvSpPr>
        <xdr:cNvPr id="215" name="円/楕円 214"/>
        <xdr:cNvSpPr/>
      </xdr:nvSpPr>
      <xdr:spPr>
        <a:xfrm>
          <a:off x="3175000" y="138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43358</xdr:rowOff>
    </xdr:from>
    <xdr:ext cx="762000" cy="259045"/>
    <xdr:sp macro="" textlink="">
      <xdr:nvSpPr>
        <xdr:cNvPr id="216" name="テキスト ボックス 215"/>
        <xdr:cNvSpPr txBox="1"/>
      </xdr:nvSpPr>
      <xdr:spPr>
        <a:xfrm>
          <a:off x="2844800" y="1358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97,665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84615</xdr:rowOff>
    </xdr:from>
    <xdr:to>
      <xdr:col>3</xdr:col>
      <xdr:colOff>330200</xdr:colOff>
      <xdr:row>81</xdr:row>
      <xdr:rowOff>14765</xdr:rowOff>
    </xdr:to>
    <xdr:sp macro="" textlink="">
      <xdr:nvSpPr>
        <xdr:cNvPr id="217" name="円/楕円 216"/>
        <xdr:cNvSpPr/>
      </xdr:nvSpPr>
      <xdr:spPr>
        <a:xfrm>
          <a:off x="2286000" y="138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24942</xdr:rowOff>
    </xdr:from>
    <xdr:ext cx="762000" cy="259045"/>
    <xdr:sp macro="" textlink="">
      <xdr:nvSpPr>
        <xdr:cNvPr id="218" name="テキスト ボックス 217"/>
        <xdr:cNvSpPr txBox="1"/>
      </xdr:nvSpPr>
      <xdr:spPr>
        <a:xfrm>
          <a:off x="1955800" y="1356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82221</xdr:rowOff>
    </xdr:from>
    <xdr:to>
      <xdr:col>2</xdr:col>
      <xdr:colOff>127000</xdr:colOff>
      <xdr:row>81</xdr:row>
      <xdr:rowOff>12371</xdr:rowOff>
    </xdr:to>
    <xdr:sp macro="" textlink="">
      <xdr:nvSpPr>
        <xdr:cNvPr id="219" name="円/楕円 218"/>
        <xdr:cNvSpPr/>
      </xdr:nvSpPr>
      <xdr:spPr>
        <a:xfrm>
          <a:off x="1397000" y="137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22548</xdr:rowOff>
    </xdr:from>
    <xdr:ext cx="762000" cy="259045"/>
    <xdr:sp macro="" textlink="">
      <xdr:nvSpPr>
        <xdr:cNvPr id="220" name="テキスト ボックス 219"/>
        <xdr:cNvSpPr txBox="1"/>
      </xdr:nvSpPr>
      <xdr:spPr>
        <a:xfrm>
          <a:off x="1066800" y="1356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平成23年1月から東京都の給料表を導入しラスパイレス指数が前年度より1.0ポイント改善するなど一定の成果を挙げた。　平成</a:t>
          </a:r>
          <a:r>
            <a:rPr lang="en-US" altLang="ja-JP" sz="900" b="0" i="0" baseline="0">
              <a:solidFill>
                <a:schemeClr val="dk1"/>
              </a:solidFill>
              <a:effectLst/>
              <a:latin typeface="+mn-lt"/>
              <a:ea typeface="+mn-ea"/>
              <a:cs typeface="+mn-cs"/>
            </a:rPr>
            <a:t>24</a:t>
          </a:r>
          <a:r>
            <a:rPr lang="ja-JP" altLang="ja-JP" sz="900" b="0" i="0" baseline="0">
              <a:solidFill>
                <a:schemeClr val="dk1"/>
              </a:solidFill>
              <a:effectLst/>
              <a:latin typeface="+mn-lt"/>
              <a:ea typeface="+mn-ea"/>
              <a:cs typeface="+mn-cs"/>
            </a:rPr>
            <a:t>年度に国が給与減額を実施したため一時的に上昇したが、平成</a:t>
          </a:r>
          <a:r>
            <a:rPr lang="en-US" altLang="ja-JP" sz="900" b="0" i="0" baseline="0">
              <a:solidFill>
                <a:schemeClr val="dk1"/>
              </a:solidFill>
              <a:effectLst/>
              <a:latin typeface="+mn-lt"/>
              <a:ea typeface="+mn-ea"/>
              <a:cs typeface="+mn-cs"/>
            </a:rPr>
            <a:t>25</a:t>
          </a:r>
          <a:r>
            <a:rPr lang="ja-JP" altLang="ja-JP" sz="900" b="0" i="0" baseline="0">
              <a:solidFill>
                <a:schemeClr val="dk1"/>
              </a:solidFill>
              <a:effectLst/>
              <a:latin typeface="+mn-lt"/>
              <a:ea typeface="+mn-ea"/>
              <a:cs typeface="+mn-cs"/>
            </a:rPr>
            <a:t>年度で終了したため、以前の水準に戻った。　平成</a:t>
          </a:r>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年度から実施している「給与制度の総合的見直し」による給料月額の平均△</a:t>
          </a:r>
          <a:r>
            <a:rPr lang="en-US" altLang="ja-JP" sz="900" b="0" i="0" baseline="0">
              <a:solidFill>
                <a:schemeClr val="dk1"/>
              </a:solidFill>
              <a:effectLst/>
              <a:latin typeface="+mn-lt"/>
              <a:ea typeface="+mn-ea"/>
              <a:cs typeface="+mn-cs"/>
            </a:rPr>
            <a:t>1.7</a:t>
          </a:r>
          <a:r>
            <a:rPr lang="ja-JP" altLang="ja-JP" sz="900" b="0" i="0" baseline="0">
              <a:solidFill>
                <a:schemeClr val="dk1"/>
              </a:solidFill>
              <a:effectLst/>
              <a:latin typeface="+mn-lt"/>
              <a:ea typeface="+mn-ea"/>
              <a:cs typeface="+mn-cs"/>
            </a:rPr>
            <a:t>％引下げの実施により、ラスパイレス指数が前年度より</a:t>
          </a:r>
          <a:r>
            <a:rPr lang="en-US" altLang="ja-JP" sz="900" b="0" i="0" baseline="0">
              <a:solidFill>
                <a:schemeClr val="dk1"/>
              </a:solidFill>
              <a:effectLst/>
              <a:latin typeface="+mn-lt"/>
              <a:ea typeface="+mn-ea"/>
              <a:cs typeface="+mn-cs"/>
            </a:rPr>
            <a:t>1.6</a:t>
          </a:r>
          <a:r>
            <a:rPr lang="ja-JP" altLang="ja-JP" sz="900" b="0" i="0" baseline="0">
              <a:solidFill>
                <a:schemeClr val="dk1"/>
              </a:solidFill>
              <a:effectLst/>
              <a:latin typeface="+mn-lt"/>
              <a:ea typeface="+mn-ea"/>
              <a:cs typeface="+mn-cs"/>
            </a:rPr>
            <a:t>ポイント改善した。　以降、東京都人事委員会勧告を参考に給与制度の適正化に向けた取組みを行った結果、着実に成果を挙げている。</a:t>
          </a:r>
          <a:endParaRPr lang="ja-JP" altLang="ja-JP" sz="1050">
            <a:effectLst/>
          </a:endParaRPr>
        </a:p>
        <a:p>
          <a:r>
            <a:rPr lang="ja-JP" altLang="ja-JP" sz="900" b="0" i="0" baseline="0">
              <a:solidFill>
                <a:schemeClr val="dk1"/>
              </a:solidFill>
              <a:effectLst/>
              <a:latin typeface="+mn-lt"/>
              <a:ea typeface="+mn-ea"/>
              <a:cs typeface="+mn-cs"/>
            </a:rPr>
            <a:t>　また、ラスパイレス指数には直接影響がないが、平成24年度からは全職員を対象に前年度の人事考課の結果を昇給及び勤勉手当に反映を実施し、平成</a:t>
          </a:r>
          <a:r>
            <a:rPr lang="en-US" altLang="ja-JP" sz="900" b="0" i="0" baseline="0">
              <a:solidFill>
                <a:schemeClr val="dk1"/>
              </a:solidFill>
              <a:effectLst/>
              <a:latin typeface="+mn-lt"/>
              <a:ea typeface="+mn-ea"/>
              <a:cs typeface="+mn-cs"/>
            </a:rPr>
            <a:t>25</a:t>
          </a:r>
          <a:r>
            <a:rPr lang="ja-JP" altLang="ja-JP" sz="900" b="0" i="0" baseline="0">
              <a:solidFill>
                <a:schemeClr val="dk1"/>
              </a:solidFill>
              <a:effectLst/>
              <a:latin typeface="+mn-lt"/>
              <a:ea typeface="+mn-ea"/>
              <a:cs typeface="+mn-cs"/>
            </a:rPr>
            <a:t>年度からは初任給の算定方法の見直しや管理職手当の定額化、住居手当の支給額の見直しなどを実施し、平成</a:t>
          </a:r>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年度からは扶養手当や住居手当、期末勤勉手当の職務加算割合の見直し、平成</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年度からは勤勉手当支給時の扶養手当の原資化を実施しており、今後もより一層の給与制度の適正化に努める。</a:t>
          </a:r>
          <a:endParaRPr lang="ja-JP" altLang="ja-JP" sz="105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87388</xdr:rowOff>
    </xdr:to>
    <xdr:cxnSp macro="">
      <xdr:nvCxnSpPr>
        <xdr:cNvPr id="256" name="直線コネクタ 255"/>
        <xdr:cNvCxnSpPr/>
      </xdr:nvCxnSpPr>
      <xdr:spPr>
        <a:xfrm>
          <a:off x="16179800" y="143062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7"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83</xdr:row>
      <xdr:rowOff>87388</xdr:rowOff>
    </xdr:to>
    <xdr:cxnSp macro="">
      <xdr:nvCxnSpPr>
        <xdr:cNvPr id="259" name="直線コネクタ 258"/>
        <xdr:cNvCxnSpPr/>
      </xdr:nvCxnSpPr>
      <xdr:spPr>
        <a:xfrm flipV="1">
          <a:off x="15290800" y="1430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70152</xdr:rowOff>
    </xdr:from>
    <xdr:to>
      <xdr:col>23</xdr:col>
      <xdr:colOff>457200</xdr:colOff>
      <xdr:row>83</xdr:row>
      <xdr:rowOff>302</xdr:rowOff>
    </xdr:to>
    <xdr:sp macro="" textlink="">
      <xdr:nvSpPr>
        <xdr:cNvPr id="260" name="フローチャート : 判断 259"/>
        <xdr:cNvSpPr/>
      </xdr:nvSpPr>
      <xdr:spPr>
        <a:xfrm>
          <a:off x="16129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61" name="テキスト ボックス 260"/>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84</xdr:row>
      <xdr:rowOff>99786</xdr:rowOff>
    </xdr:to>
    <xdr:cxnSp macro="">
      <xdr:nvCxnSpPr>
        <xdr:cNvPr id="262" name="直線コネクタ 261"/>
        <xdr:cNvCxnSpPr/>
      </xdr:nvCxnSpPr>
      <xdr:spPr>
        <a:xfrm flipV="1">
          <a:off x="14401800" y="1431773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90</xdr:row>
      <xdr:rowOff>70757</xdr:rowOff>
    </xdr:to>
    <xdr:cxnSp macro="">
      <xdr:nvCxnSpPr>
        <xdr:cNvPr id="265" name="直線コネクタ 264"/>
        <xdr:cNvCxnSpPr/>
      </xdr:nvCxnSpPr>
      <xdr:spPr>
        <a:xfrm flipV="1">
          <a:off x="13512800" y="14501586"/>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5" name="円/楕円 274"/>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8665</xdr:rowOff>
    </xdr:from>
    <xdr:ext cx="762000" cy="259045"/>
    <xdr:sp macro="" textlink="">
      <xdr:nvSpPr>
        <xdr:cNvPr id="276" name="給与水準   （国との比較）該当値テキスト"/>
        <xdr:cNvSpPr txBox="1"/>
      </xdr:nvSpPr>
      <xdr:spPr>
        <a:xfrm>
          <a:off x="17106900" y="1423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7" name="円/楕円 276"/>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78" name="テキスト ボックス 277"/>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36588</xdr:rowOff>
    </xdr:from>
    <xdr:to>
      <xdr:col>22</xdr:col>
      <xdr:colOff>254000</xdr:colOff>
      <xdr:row>83</xdr:row>
      <xdr:rowOff>138188</xdr:rowOff>
    </xdr:to>
    <xdr:sp macro="" textlink="">
      <xdr:nvSpPr>
        <xdr:cNvPr id="279" name="円/楕円 278"/>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122965</xdr:rowOff>
    </xdr:from>
    <xdr:ext cx="762000" cy="259045"/>
    <xdr:sp macro="" textlink="">
      <xdr:nvSpPr>
        <xdr:cNvPr id="280" name="テキスト ボックス 279"/>
        <xdr:cNvSpPr txBox="1"/>
      </xdr:nvSpPr>
      <xdr:spPr>
        <a:xfrm>
          <a:off x="14909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48986</xdr:rowOff>
    </xdr:from>
    <xdr:to>
      <xdr:col>21</xdr:col>
      <xdr:colOff>50800</xdr:colOff>
      <xdr:row>84</xdr:row>
      <xdr:rowOff>150586</xdr:rowOff>
    </xdr:to>
    <xdr:sp macro="" textlink="">
      <xdr:nvSpPr>
        <xdr:cNvPr id="281" name="円/楕円 280"/>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135363</xdr:rowOff>
    </xdr:from>
    <xdr:ext cx="762000" cy="259045"/>
    <xdr:sp macro="" textlink="">
      <xdr:nvSpPr>
        <xdr:cNvPr id="282" name="テキスト ボックス 281"/>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83" name="円/楕円 282"/>
        <xdr:cNvSpPr/>
      </xdr:nvSpPr>
      <xdr:spPr>
        <a:xfrm>
          <a:off x="13462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84" name="テキスト ボックス 283"/>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a:t>
          </a:r>
          <a:r>
            <a:rPr lang="en-US" altLang="ja-JP" sz="900" b="0" i="0" baseline="0">
              <a:solidFill>
                <a:schemeClr val="dk1"/>
              </a:solidFill>
              <a:effectLst/>
              <a:latin typeface="+mn-lt"/>
              <a:ea typeface="+mn-ea"/>
              <a:cs typeface="+mn-cs"/>
            </a:rPr>
            <a:t>4</a:t>
          </a:r>
          <a:r>
            <a:rPr lang="ja-JP" altLang="ja-JP" sz="900" b="0" i="0" baseline="0">
              <a:solidFill>
                <a:schemeClr val="dk1"/>
              </a:solidFill>
              <a:effectLst/>
              <a:latin typeface="+mn-lt"/>
              <a:ea typeface="+mn-ea"/>
              <a:cs typeface="+mn-cs"/>
            </a:rPr>
            <a:t>月の職員数は、学校用務業務の委託、学校事務業務の見直し及びごみ収集管理業務の見直し等により減員を図る一方で、再任用職員のうちフルタイム職員割合の増加等により、平成</a:t>
          </a:r>
          <a:r>
            <a:rPr lang="en-US" altLang="ja-JP" sz="900" b="0" i="0" baseline="0">
              <a:solidFill>
                <a:schemeClr val="dk1"/>
              </a:solidFill>
              <a:effectLst/>
              <a:latin typeface="+mn-lt"/>
              <a:ea typeface="+mn-ea"/>
              <a:cs typeface="+mn-cs"/>
            </a:rPr>
            <a:t>28</a:t>
          </a:r>
          <a:r>
            <a:rPr lang="ja-JP" altLang="ja-JP" sz="900" b="0" i="0" baseline="0">
              <a:solidFill>
                <a:schemeClr val="dk1"/>
              </a:solidFill>
              <a:effectLst/>
              <a:latin typeface="+mn-lt"/>
              <a:ea typeface="+mn-ea"/>
              <a:cs typeface="+mn-cs"/>
            </a:rPr>
            <a:t>年と比較して普通会計全体で</a:t>
          </a:r>
          <a:r>
            <a:rPr lang="en-US" altLang="ja-JP" sz="900" b="0" i="0" baseline="0">
              <a:solidFill>
                <a:schemeClr val="dk1"/>
              </a:solidFill>
              <a:effectLst/>
              <a:latin typeface="+mn-lt"/>
              <a:ea typeface="+mn-ea"/>
              <a:cs typeface="+mn-cs"/>
            </a:rPr>
            <a:t>13</a:t>
          </a:r>
          <a:r>
            <a:rPr lang="ja-JP" altLang="ja-JP" sz="900" b="0" i="0" baseline="0">
              <a:solidFill>
                <a:schemeClr val="dk1"/>
              </a:solidFill>
              <a:effectLst/>
              <a:latin typeface="+mn-lt"/>
              <a:ea typeface="+mn-ea"/>
              <a:cs typeface="+mn-cs"/>
            </a:rPr>
            <a:t>人の増となり、人口千人当たり職員数は前年度の値よりも</a:t>
          </a:r>
          <a:r>
            <a:rPr lang="en-US" altLang="ja-JP" sz="900" b="0" i="0" baseline="0">
              <a:solidFill>
                <a:schemeClr val="dk1"/>
              </a:solidFill>
              <a:effectLst/>
              <a:latin typeface="+mn-lt"/>
              <a:ea typeface="+mn-ea"/>
              <a:cs typeface="+mn-cs"/>
            </a:rPr>
            <a:t>0.01</a:t>
          </a:r>
          <a:r>
            <a:rPr lang="ja-JP" altLang="ja-JP" sz="900" b="0" i="0" baseline="0">
              <a:solidFill>
                <a:schemeClr val="dk1"/>
              </a:solidFill>
              <a:effectLst/>
              <a:latin typeface="+mn-lt"/>
              <a:ea typeface="+mn-ea"/>
              <a:cs typeface="+mn-cs"/>
            </a:rPr>
            <a:t>人の増となった。</a:t>
          </a:r>
          <a:endParaRPr lang="ja-JP" altLang="ja-JP" sz="1050">
            <a:effectLst/>
          </a:endParaRPr>
        </a:p>
        <a:p>
          <a:pPr rtl="0" eaLnBrk="1" fontAlgn="auto" latinLnBrk="0" hangingPunct="1"/>
          <a:r>
            <a:rPr lang="ja-JP" altLang="ja-JP" sz="900" b="0" i="0" baseline="0">
              <a:solidFill>
                <a:schemeClr val="dk1"/>
              </a:solidFill>
              <a:effectLst/>
              <a:latin typeface="+mn-lt"/>
              <a:ea typeface="+mn-ea"/>
              <a:cs typeface="+mn-cs"/>
            </a:rPr>
            <a:t>定数管理の新たな計画として、町田市定数管理計画（</a:t>
          </a:r>
          <a:r>
            <a:rPr lang="en-US" altLang="ja-JP" sz="900" b="0" i="0" baseline="0">
              <a:solidFill>
                <a:schemeClr val="dk1"/>
              </a:solidFill>
              <a:effectLst/>
              <a:latin typeface="+mn-lt"/>
              <a:ea typeface="+mn-ea"/>
              <a:cs typeface="+mn-cs"/>
            </a:rPr>
            <a:t>2017</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2021</a:t>
          </a:r>
          <a:r>
            <a:rPr lang="ja-JP" altLang="ja-JP" sz="900" b="0" i="0" baseline="0">
              <a:solidFill>
                <a:schemeClr val="dk1"/>
              </a:solidFill>
              <a:effectLst/>
              <a:latin typeface="+mn-lt"/>
              <a:ea typeface="+mn-ea"/>
              <a:cs typeface="+mn-cs"/>
            </a:rPr>
            <a:t>年度）を平成</a:t>
          </a:r>
          <a:r>
            <a:rPr lang="en-US" altLang="ja-JP" sz="900" b="0" i="0" baseline="0">
              <a:solidFill>
                <a:schemeClr val="dk1"/>
              </a:solidFill>
              <a:effectLst/>
              <a:latin typeface="+mn-lt"/>
              <a:ea typeface="+mn-ea"/>
              <a:cs typeface="+mn-cs"/>
            </a:rPr>
            <a:t>28</a:t>
          </a:r>
          <a:r>
            <a:rPr lang="ja-JP" altLang="ja-JP" sz="900" b="0" i="0" baseline="0">
              <a:solidFill>
                <a:schemeClr val="dk1"/>
              </a:solidFill>
              <a:effectLst/>
              <a:latin typeface="+mn-lt"/>
              <a:ea typeface="+mn-ea"/>
              <a:cs typeface="+mn-cs"/>
            </a:rPr>
            <a:t>年度中に策定した。この計画では、「市の事務を執行するために必要な職員の数」と定義した『定数』について、平成</a:t>
          </a:r>
          <a:r>
            <a:rPr lang="en-US" altLang="ja-JP" sz="900" b="0" i="0" baseline="0">
              <a:solidFill>
                <a:schemeClr val="dk1"/>
              </a:solidFill>
              <a:effectLst/>
              <a:latin typeface="+mn-lt"/>
              <a:ea typeface="+mn-ea"/>
              <a:cs typeface="+mn-cs"/>
            </a:rPr>
            <a:t>28</a:t>
          </a:r>
          <a:r>
            <a:rPr lang="ja-JP" altLang="ja-JP" sz="900" b="0" i="0" baseline="0">
              <a:solidFill>
                <a:schemeClr val="dk1"/>
              </a:solidFill>
              <a:effectLst/>
              <a:latin typeface="+mn-lt"/>
              <a:ea typeface="+mn-ea"/>
              <a:cs typeface="+mn-cs"/>
            </a:rPr>
            <a:t>年度定数</a:t>
          </a:r>
          <a:r>
            <a:rPr lang="en-US" altLang="ja-JP" sz="900" b="0" i="0" baseline="0">
              <a:solidFill>
                <a:schemeClr val="dk1"/>
              </a:solidFill>
              <a:effectLst/>
              <a:latin typeface="+mn-lt"/>
              <a:ea typeface="+mn-ea"/>
              <a:cs typeface="+mn-cs"/>
            </a:rPr>
            <a:t>2195</a:t>
          </a:r>
          <a:r>
            <a:rPr lang="ja-JP" altLang="ja-JP" sz="900" b="0" i="0" baseline="0">
              <a:solidFill>
                <a:schemeClr val="dk1"/>
              </a:solidFill>
              <a:effectLst/>
              <a:latin typeface="+mn-lt"/>
              <a:ea typeface="+mn-ea"/>
              <a:cs typeface="+mn-cs"/>
            </a:rPr>
            <a:t>人に対して、平成</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年度から平成</a:t>
          </a:r>
          <a:r>
            <a:rPr lang="en-US" altLang="ja-JP" sz="900" b="0" i="0" baseline="0">
              <a:solidFill>
                <a:schemeClr val="dk1"/>
              </a:solidFill>
              <a:effectLst/>
              <a:latin typeface="+mn-lt"/>
              <a:ea typeface="+mn-ea"/>
              <a:cs typeface="+mn-cs"/>
            </a:rPr>
            <a:t>33</a:t>
          </a:r>
          <a:r>
            <a:rPr lang="ja-JP" altLang="ja-JP" sz="900" b="0" i="0" baseline="0">
              <a:solidFill>
                <a:schemeClr val="dk1"/>
              </a:solidFill>
              <a:effectLst/>
              <a:latin typeface="+mn-lt"/>
              <a:ea typeface="+mn-ea"/>
              <a:cs typeface="+mn-cs"/>
            </a:rPr>
            <a:t>年度までの年度別目標値を定め、平成</a:t>
          </a:r>
          <a:r>
            <a:rPr lang="en-US" altLang="ja-JP" sz="900" b="0" i="0" baseline="0">
              <a:solidFill>
                <a:schemeClr val="dk1"/>
              </a:solidFill>
              <a:effectLst/>
              <a:latin typeface="+mn-lt"/>
              <a:ea typeface="+mn-ea"/>
              <a:cs typeface="+mn-cs"/>
            </a:rPr>
            <a:t>33</a:t>
          </a:r>
          <a:r>
            <a:rPr lang="ja-JP" altLang="ja-JP" sz="900" b="0" i="0" baseline="0">
              <a:solidFill>
                <a:schemeClr val="dk1"/>
              </a:solidFill>
              <a:effectLst/>
              <a:latin typeface="+mn-lt"/>
              <a:ea typeface="+mn-ea"/>
              <a:cs typeface="+mn-cs"/>
            </a:rPr>
            <a:t>年度定数を</a:t>
          </a:r>
          <a:r>
            <a:rPr lang="en-US" altLang="ja-JP" sz="900" b="0" i="0" baseline="0">
              <a:solidFill>
                <a:schemeClr val="dk1"/>
              </a:solidFill>
              <a:effectLst/>
              <a:latin typeface="+mn-lt"/>
              <a:ea typeface="+mn-ea"/>
              <a:cs typeface="+mn-cs"/>
            </a:rPr>
            <a:t>2065</a:t>
          </a:r>
          <a:r>
            <a:rPr lang="ja-JP" altLang="ja-JP" sz="900" b="0" i="0" baseline="0">
              <a:solidFill>
                <a:schemeClr val="dk1"/>
              </a:solidFill>
              <a:effectLst/>
              <a:latin typeface="+mn-lt"/>
              <a:ea typeface="+mn-ea"/>
              <a:cs typeface="+mn-cs"/>
            </a:rPr>
            <a:t>人にすることを定めている。平成</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年度の定数は年度別目標値である</a:t>
          </a:r>
          <a:r>
            <a:rPr lang="en-US" altLang="ja-JP" sz="900" b="0" i="0" baseline="0">
              <a:solidFill>
                <a:schemeClr val="dk1"/>
              </a:solidFill>
              <a:effectLst/>
              <a:latin typeface="+mn-lt"/>
              <a:ea typeface="+mn-ea"/>
              <a:cs typeface="+mn-cs"/>
            </a:rPr>
            <a:t>2183</a:t>
          </a:r>
          <a:r>
            <a:rPr lang="ja-JP" altLang="ja-JP" sz="900" b="0" i="0" baseline="0">
              <a:solidFill>
                <a:schemeClr val="dk1"/>
              </a:solidFill>
              <a:effectLst/>
              <a:latin typeface="+mn-lt"/>
              <a:ea typeface="+mn-ea"/>
              <a:cs typeface="+mn-cs"/>
            </a:rPr>
            <a:t>人より</a:t>
          </a:r>
          <a:r>
            <a:rPr lang="en-US" altLang="ja-JP" sz="900" b="0" i="0" baseline="0">
              <a:solidFill>
                <a:schemeClr val="dk1"/>
              </a:solidFill>
              <a:effectLst/>
              <a:latin typeface="+mn-lt"/>
              <a:ea typeface="+mn-ea"/>
              <a:cs typeface="+mn-cs"/>
            </a:rPr>
            <a:t>3</a:t>
          </a:r>
          <a:r>
            <a:rPr lang="ja-JP" altLang="ja-JP" sz="900" b="0" i="0" baseline="0">
              <a:solidFill>
                <a:schemeClr val="dk1"/>
              </a:solidFill>
              <a:effectLst/>
              <a:latin typeface="+mn-lt"/>
              <a:ea typeface="+mn-ea"/>
              <a:cs typeface="+mn-cs"/>
            </a:rPr>
            <a:t>人少ない</a:t>
          </a:r>
          <a:r>
            <a:rPr lang="en-US" altLang="ja-JP" sz="900" b="0" i="0" baseline="0">
              <a:solidFill>
                <a:schemeClr val="dk1"/>
              </a:solidFill>
              <a:effectLst/>
              <a:latin typeface="+mn-lt"/>
              <a:ea typeface="+mn-ea"/>
              <a:cs typeface="+mn-cs"/>
            </a:rPr>
            <a:t>2180</a:t>
          </a:r>
          <a:r>
            <a:rPr lang="ja-JP" altLang="ja-JP" sz="900" b="0" i="0" baseline="0">
              <a:solidFill>
                <a:schemeClr val="dk1"/>
              </a:solidFill>
              <a:effectLst/>
              <a:latin typeface="+mn-lt"/>
              <a:ea typeface="+mn-ea"/>
              <a:cs typeface="+mn-cs"/>
            </a:rPr>
            <a:t>人であり、より効率的な執行体制を構築した。今後も社会情勢等の環境変化を踏まえ、市職員の役割の再整理及び業務の簡素化・効率化を推進し、適切な定数管理に努める。</a:t>
          </a:r>
          <a:endParaRPr lang="ja-JP" altLang="ja-JP" sz="105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121013</xdr:rowOff>
    </xdr:from>
    <xdr:to>
      <xdr:col>24</xdr:col>
      <xdr:colOff>558800</xdr:colOff>
      <xdr:row>59</xdr:row>
      <xdr:rowOff>124460</xdr:rowOff>
    </xdr:to>
    <xdr:cxnSp macro="">
      <xdr:nvCxnSpPr>
        <xdr:cNvPr id="321" name="直線コネクタ 320"/>
        <xdr:cNvCxnSpPr/>
      </xdr:nvCxnSpPr>
      <xdr:spPr>
        <a:xfrm>
          <a:off x="16179800" y="1023656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2"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121013</xdr:rowOff>
    </xdr:from>
    <xdr:to>
      <xdr:col>23</xdr:col>
      <xdr:colOff>406400</xdr:colOff>
      <xdr:row>59</xdr:row>
      <xdr:rowOff>134801</xdr:rowOff>
    </xdr:to>
    <xdr:cxnSp macro="">
      <xdr:nvCxnSpPr>
        <xdr:cNvPr id="324" name="直線コネクタ 323"/>
        <xdr:cNvCxnSpPr/>
      </xdr:nvCxnSpPr>
      <xdr:spPr>
        <a:xfrm flipV="1">
          <a:off x="15290800" y="1023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65133</xdr:rowOff>
    </xdr:from>
    <xdr:to>
      <xdr:col>23</xdr:col>
      <xdr:colOff>457200</xdr:colOff>
      <xdr:row>61</xdr:row>
      <xdr:rowOff>166733</xdr:rowOff>
    </xdr:to>
    <xdr:sp macro="" textlink="">
      <xdr:nvSpPr>
        <xdr:cNvPr id="325" name="フローチャート : 判断 324"/>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151510</xdr:rowOff>
    </xdr:from>
    <xdr:ext cx="736600" cy="259045"/>
    <xdr:sp macro="" textlink="">
      <xdr:nvSpPr>
        <xdr:cNvPr id="326" name="テキスト ボックス 325"/>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117566</xdr:rowOff>
    </xdr:from>
    <xdr:to>
      <xdr:col>22</xdr:col>
      <xdr:colOff>203200</xdr:colOff>
      <xdr:row>59</xdr:row>
      <xdr:rowOff>134801</xdr:rowOff>
    </xdr:to>
    <xdr:cxnSp macro="">
      <xdr:nvCxnSpPr>
        <xdr:cNvPr id="327" name="直線コネクタ 326"/>
        <xdr:cNvCxnSpPr/>
      </xdr:nvCxnSpPr>
      <xdr:spPr>
        <a:xfrm>
          <a:off x="14401800" y="1023311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117566</xdr:rowOff>
    </xdr:from>
    <xdr:to>
      <xdr:col>21</xdr:col>
      <xdr:colOff>0</xdr:colOff>
      <xdr:row>59</xdr:row>
      <xdr:rowOff>117566</xdr:rowOff>
    </xdr:to>
    <xdr:cxnSp macro="">
      <xdr:nvCxnSpPr>
        <xdr:cNvPr id="330" name="直線コネクタ 329"/>
        <xdr:cNvCxnSpPr/>
      </xdr:nvCxnSpPr>
      <xdr:spPr>
        <a:xfrm>
          <a:off x="13512800" y="102331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2" name="テキスト ボックス 331"/>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4" name="テキスト ボックス 333"/>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73660</xdr:rowOff>
    </xdr:from>
    <xdr:to>
      <xdr:col>24</xdr:col>
      <xdr:colOff>609600</xdr:colOff>
      <xdr:row>60</xdr:row>
      <xdr:rowOff>3810</xdr:rowOff>
    </xdr:to>
    <xdr:sp macro="" textlink="">
      <xdr:nvSpPr>
        <xdr:cNvPr id="340" name="円/楕円 339"/>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90187</xdr:rowOff>
    </xdr:from>
    <xdr:ext cx="762000" cy="259045"/>
    <xdr:sp macro="" textlink="">
      <xdr:nvSpPr>
        <xdr:cNvPr id="341"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70213</xdr:rowOff>
    </xdr:from>
    <xdr:to>
      <xdr:col>23</xdr:col>
      <xdr:colOff>457200</xdr:colOff>
      <xdr:row>60</xdr:row>
      <xdr:rowOff>363</xdr:rowOff>
    </xdr:to>
    <xdr:sp macro="" textlink="">
      <xdr:nvSpPr>
        <xdr:cNvPr id="342" name="円/楕円 341"/>
        <xdr:cNvSpPr/>
      </xdr:nvSpPr>
      <xdr:spPr>
        <a:xfrm>
          <a:off x="16129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10540</xdr:rowOff>
    </xdr:from>
    <xdr:ext cx="736600" cy="259045"/>
    <xdr:sp macro="" textlink="">
      <xdr:nvSpPr>
        <xdr:cNvPr id="343" name="テキスト ボックス 342"/>
        <xdr:cNvSpPr txBox="1"/>
      </xdr:nvSpPr>
      <xdr:spPr>
        <a:xfrm>
          <a:off x="15798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84001</xdr:rowOff>
    </xdr:from>
    <xdr:to>
      <xdr:col>22</xdr:col>
      <xdr:colOff>254000</xdr:colOff>
      <xdr:row>60</xdr:row>
      <xdr:rowOff>14151</xdr:rowOff>
    </xdr:to>
    <xdr:sp macro="" textlink="">
      <xdr:nvSpPr>
        <xdr:cNvPr id="344" name="円/楕円 343"/>
        <xdr:cNvSpPr/>
      </xdr:nvSpPr>
      <xdr:spPr>
        <a:xfrm>
          <a:off x="15240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24328</xdr:rowOff>
    </xdr:from>
    <xdr:ext cx="762000" cy="259045"/>
    <xdr:sp macro="" textlink="">
      <xdr:nvSpPr>
        <xdr:cNvPr id="345" name="テキスト ボックス 344"/>
        <xdr:cNvSpPr txBox="1"/>
      </xdr:nvSpPr>
      <xdr:spPr>
        <a:xfrm>
          <a:off x="14909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66766</xdr:rowOff>
    </xdr:from>
    <xdr:to>
      <xdr:col>21</xdr:col>
      <xdr:colOff>50800</xdr:colOff>
      <xdr:row>59</xdr:row>
      <xdr:rowOff>168366</xdr:rowOff>
    </xdr:to>
    <xdr:sp macro="" textlink="">
      <xdr:nvSpPr>
        <xdr:cNvPr id="346" name="円/楕円 345"/>
        <xdr:cNvSpPr/>
      </xdr:nvSpPr>
      <xdr:spPr>
        <a:xfrm>
          <a:off x="14351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7093</xdr:rowOff>
    </xdr:from>
    <xdr:ext cx="762000" cy="259045"/>
    <xdr:sp macro="" textlink="">
      <xdr:nvSpPr>
        <xdr:cNvPr id="347" name="テキスト ボックス 346"/>
        <xdr:cNvSpPr txBox="1"/>
      </xdr:nvSpPr>
      <xdr:spPr>
        <a:xfrm>
          <a:off x="14020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66766</xdr:rowOff>
    </xdr:from>
    <xdr:to>
      <xdr:col>19</xdr:col>
      <xdr:colOff>533400</xdr:colOff>
      <xdr:row>59</xdr:row>
      <xdr:rowOff>168366</xdr:rowOff>
    </xdr:to>
    <xdr:sp macro="" textlink="">
      <xdr:nvSpPr>
        <xdr:cNvPr id="348" name="円/楕円 347"/>
        <xdr:cNvSpPr/>
      </xdr:nvSpPr>
      <xdr:spPr>
        <a:xfrm>
          <a:off x="13462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7093</xdr:rowOff>
    </xdr:from>
    <xdr:ext cx="762000" cy="259045"/>
    <xdr:sp macro="" textlink="">
      <xdr:nvSpPr>
        <xdr:cNvPr id="349" name="テキスト ボックス 348"/>
        <xdr:cNvSpPr txBox="1"/>
      </xdr:nvSpPr>
      <xdr:spPr>
        <a:xfrm>
          <a:off x="13131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0.4</a:t>
          </a:r>
          <a:r>
            <a:rPr kumimoji="1" lang="ja-JP" altLang="en-US" sz="1300">
              <a:latin typeface="ＭＳ Ｐゴシック"/>
            </a:rPr>
            <a:t>ポイント上昇したものの、類似団体においては引き続き１位と良好な状況である。</a:t>
          </a:r>
          <a:endParaRPr kumimoji="1" lang="en-US" altLang="ja-JP" sz="1300">
            <a:latin typeface="ＭＳ Ｐゴシック"/>
          </a:endParaRPr>
        </a:p>
        <a:p>
          <a:r>
            <a:rPr kumimoji="1" lang="ja-JP" altLang="en-US" sz="1300">
              <a:latin typeface="ＭＳ Ｐゴシック"/>
            </a:rPr>
            <a:t>上昇した主な要因としては、平成</a:t>
          </a:r>
          <a:r>
            <a:rPr kumimoji="1" lang="en-US" altLang="ja-JP" sz="1300">
              <a:latin typeface="ＭＳ Ｐゴシック"/>
            </a:rPr>
            <a:t>28</a:t>
          </a:r>
          <a:r>
            <a:rPr kumimoji="1" lang="ja-JP" altLang="en-US" sz="1300">
              <a:latin typeface="ＭＳ Ｐゴシック"/>
            </a:rPr>
            <a:t>年度からの臨時財政対策債等の償還開始により元利償還金が増加したためである。</a:t>
          </a:r>
          <a:endParaRPr kumimoji="1" lang="en-US" altLang="ja-JP" sz="1300">
            <a:latin typeface="ＭＳ Ｐゴシック"/>
          </a:endParaRPr>
        </a:p>
        <a:p>
          <a:r>
            <a:rPr kumimoji="1" lang="ja-JP" altLang="en-US" sz="1300">
              <a:latin typeface="ＭＳ Ｐゴシック"/>
            </a:rPr>
            <a:t>今後も適正水準の維持を目指す。</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100390</xdr:rowOff>
    </xdr:from>
    <xdr:to>
      <xdr:col>24</xdr:col>
      <xdr:colOff>558800</xdr:colOff>
      <xdr:row>36</xdr:row>
      <xdr:rowOff>146352</xdr:rowOff>
    </xdr:to>
    <xdr:cxnSp macro="">
      <xdr:nvCxnSpPr>
        <xdr:cNvPr id="384" name="直線コネクタ 383"/>
        <xdr:cNvCxnSpPr/>
      </xdr:nvCxnSpPr>
      <xdr:spPr>
        <a:xfrm>
          <a:off x="16179800" y="627259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5"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65919</xdr:rowOff>
    </xdr:from>
    <xdr:to>
      <xdr:col>23</xdr:col>
      <xdr:colOff>406400</xdr:colOff>
      <xdr:row>36</xdr:row>
      <xdr:rowOff>100390</xdr:rowOff>
    </xdr:to>
    <xdr:cxnSp macro="">
      <xdr:nvCxnSpPr>
        <xdr:cNvPr id="387" name="直線コネクタ 386"/>
        <xdr:cNvCxnSpPr/>
      </xdr:nvCxnSpPr>
      <xdr:spPr>
        <a:xfrm>
          <a:off x="15290800" y="623811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30238</xdr:rowOff>
    </xdr:from>
    <xdr:to>
      <xdr:col>23</xdr:col>
      <xdr:colOff>457200</xdr:colOff>
      <xdr:row>40</xdr:row>
      <xdr:rowOff>131838</xdr:rowOff>
    </xdr:to>
    <xdr:sp macro="" textlink="">
      <xdr:nvSpPr>
        <xdr:cNvPr id="388" name="フローチャート : 判断 387"/>
        <xdr:cNvSpPr/>
      </xdr:nvSpPr>
      <xdr:spPr>
        <a:xfrm>
          <a:off x="16129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116615</xdr:rowOff>
    </xdr:from>
    <xdr:ext cx="736600" cy="259045"/>
    <xdr:sp macro="" textlink="">
      <xdr:nvSpPr>
        <xdr:cNvPr id="389" name="テキスト ボックス 388"/>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65919</xdr:rowOff>
    </xdr:from>
    <xdr:to>
      <xdr:col>22</xdr:col>
      <xdr:colOff>203200</xdr:colOff>
      <xdr:row>36</xdr:row>
      <xdr:rowOff>100390</xdr:rowOff>
    </xdr:to>
    <xdr:cxnSp macro="">
      <xdr:nvCxnSpPr>
        <xdr:cNvPr id="390" name="直線コネクタ 389"/>
        <xdr:cNvCxnSpPr/>
      </xdr:nvCxnSpPr>
      <xdr:spPr>
        <a:xfrm flipV="1">
          <a:off x="14401800" y="623811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88900</xdr:rowOff>
    </xdr:from>
    <xdr:to>
      <xdr:col>21</xdr:col>
      <xdr:colOff>0</xdr:colOff>
      <xdr:row>36</xdr:row>
      <xdr:rowOff>100390</xdr:rowOff>
    </xdr:to>
    <xdr:cxnSp macro="">
      <xdr:nvCxnSpPr>
        <xdr:cNvPr id="393" name="直線コネクタ 392"/>
        <xdr:cNvCxnSpPr/>
      </xdr:nvCxnSpPr>
      <xdr:spPr>
        <a:xfrm>
          <a:off x="13512800" y="626110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5" name="テキスト ボックス 39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7" name="テキスト ボックス 396"/>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95552</xdr:rowOff>
    </xdr:from>
    <xdr:to>
      <xdr:col>24</xdr:col>
      <xdr:colOff>609600</xdr:colOff>
      <xdr:row>37</xdr:row>
      <xdr:rowOff>25702</xdr:rowOff>
    </xdr:to>
    <xdr:sp macro="" textlink="">
      <xdr:nvSpPr>
        <xdr:cNvPr id="403" name="円/楕円 402"/>
        <xdr:cNvSpPr/>
      </xdr:nvSpPr>
      <xdr:spPr>
        <a:xfrm>
          <a:off x="169672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16829</xdr:rowOff>
    </xdr:from>
    <xdr:ext cx="762000" cy="259045"/>
    <xdr:sp macro="" textlink="">
      <xdr:nvSpPr>
        <xdr:cNvPr id="404" name="公債費負担の状況該当値テキスト"/>
        <xdr:cNvSpPr txBox="1"/>
      </xdr:nvSpPr>
      <xdr:spPr>
        <a:xfrm>
          <a:off x="17106900" y="618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49590</xdr:rowOff>
    </xdr:from>
    <xdr:to>
      <xdr:col>23</xdr:col>
      <xdr:colOff>457200</xdr:colOff>
      <xdr:row>36</xdr:row>
      <xdr:rowOff>151190</xdr:rowOff>
    </xdr:to>
    <xdr:sp macro="" textlink="">
      <xdr:nvSpPr>
        <xdr:cNvPr id="405" name="円/楕円 404"/>
        <xdr:cNvSpPr/>
      </xdr:nvSpPr>
      <xdr:spPr>
        <a:xfrm>
          <a:off x="16129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161367</xdr:rowOff>
    </xdr:from>
    <xdr:ext cx="736600" cy="259045"/>
    <xdr:sp macro="" textlink="">
      <xdr:nvSpPr>
        <xdr:cNvPr id="406" name="テキスト ボックス 405"/>
        <xdr:cNvSpPr txBox="1"/>
      </xdr:nvSpPr>
      <xdr:spPr>
        <a:xfrm>
          <a:off x="15798800" y="599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15119</xdr:rowOff>
    </xdr:from>
    <xdr:to>
      <xdr:col>22</xdr:col>
      <xdr:colOff>254000</xdr:colOff>
      <xdr:row>36</xdr:row>
      <xdr:rowOff>116719</xdr:rowOff>
    </xdr:to>
    <xdr:sp macro="" textlink="">
      <xdr:nvSpPr>
        <xdr:cNvPr id="407" name="円/楕円 406"/>
        <xdr:cNvSpPr/>
      </xdr:nvSpPr>
      <xdr:spPr>
        <a:xfrm>
          <a:off x="15240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126896</xdr:rowOff>
    </xdr:from>
    <xdr:ext cx="762000" cy="259045"/>
    <xdr:sp macro="" textlink="">
      <xdr:nvSpPr>
        <xdr:cNvPr id="408" name="テキスト ボックス 407"/>
        <xdr:cNvSpPr txBox="1"/>
      </xdr:nvSpPr>
      <xdr:spPr>
        <a:xfrm>
          <a:off x="14909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49590</xdr:rowOff>
    </xdr:from>
    <xdr:to>
      <xdr:col>21</xdr:col>
      <xdr:colOff>50800</xdr:colOff>
      <xdr:row>36</xdr:row>
      <xdr:rowOff>151190</xdr:rowOff>
    </xdr:to>
    <xdr:sp macro="" textlink="">
      <xdr:nvSpPr>
        <xdr:cNvPr id="409" name="円/楕円 408"/>
        <xdr:cNvSpPr/>
      </xdr:nvSpPr>
      <xdr:spPr>
        <a:xfrm>
          <a:off x="14351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161367</xdr:rowOff>
    </xdr:from>
    <xdr:ext cx="762000" cy="259045"/>
    <xdr:sp macro="" textlink="">
      <xdr:nvSpPr>
        <xdr:cNvPr id="410" name="テキスト ボックス 409"/>
        <xdr:cNvSpPr txBox="1"/>
      </xdr:nvSpPr>
      <xdr:spPr>
        <a:xfrm>
          <a:off x="14020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38100</xdr:rowOff>
    </xdr:from>
    <xdr:to>
      <xdr:col>19</xdr:col>
      <xdr:colOff>533400</xdr:colOff>
      <xdr:row>36</xdr:row>
      <xdr:rowOff>139700</xdr:rowOff>
    </xdr:to>
    <xdr:sp macro="" textlink="">
      <xdr:nvSpPr>
        <xdr:cNvPr id="411" name="円/楕円 410"/>
        <xdr:cNvSpPr/>
      </xdr:nvSpPr>
      <xdr:spPr>
        <a:xfrm>
          <a:off x="1346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149877</xdr:rowOff>
    </xdr:from>
    <xdr:ext cx="762000" cy="259045"/>
    <xdr:sp macro="" textlink="">
      <xdr:nvSpPr>
        <xdr:cNvPr id="412" name="テキスト ボックス 411"/>
        <xdr:cNvSpPr txBox="1"/>
      </xdr:nvSpPr>
      <xdr:spPr>
        <a:xfrm>
          <a:off x="1313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年度は、将来負担額</a:t>
          </a:r>
          <a:r>
            <a:rPr kumimoji="1" lang="en-US" altLang="ja-JP" sz="1300">
              <a:latin typeface="ＭＳ Ｐゴシック"/>
            </a:rPr>
            <a:t>1,189</a:t>
          </a:r>
          <a:r>
            <a:rPr kumimoji="1" lang="ja-JP" altLang="en-US" sz="1300">
              <a:latin typeface="ＭＳ Ｐゴシック"/>
            </a:rPr>
            <a:t>億円に対し、控除される充当可能財源等が</a:t>
          </a:r>
          <a:r>
            <a:rPr kumimoji="1" lang="en-US" altLang="ja-JP" sz="1300">
              <a:latin typeface="ＭＳ Ｐゴシック"/>
            </a:rPr>
            <a:t>1,204</a:t>
          </a:r>
          <a:r>
            <a:rPr kumimoji="1" lang="ja-JP" altLang="en-US" sz="1300">
              <a:latin typeface="ＭＳ Ｐゴシック"/>
            </a:rPr>
            <a:t>億円となり、将来負担比率が生じていない。</a:t>
          </a:r>
          <a:endParaRPr kumimoji="1" lang="en-US" altLang="ja-JP" sz="1300">
            <a:latin typeface="ＭＳ Ｐゴシック"/>
          </a:endParaRPr>
        </a:p>
        <a:p>
          <a:r>
            <a:rPr kumimoji="1" lang="ja-JP" altLang="en-US" sz="1300">
              <a:latin typeface="ＭＳ Ｐゴシック"/>
            </a:rPr>
            <a:t>また、平成</a:t>
          </a:r>
          <a:r>
            <a:rPr kumimoji="1" lang="en-US" altLang="ja-JP" sz="1300">
              <a:latin typeface="ＭＳ Ｐゴシック"/>
            </a:rPr>
            <a:t>27</a:t>
          </a:r>
          <a:r>
            <a:rPr kumimoji="1" lang="ja-JP" altLang="en-US" sz="1300">
              <a:latin typeface="ＭＳ Ｐゴシック"/>
            </a:rPr>
            <a:t>年度と比較して地方債現在高が減少し、充当可能特定歳入が増加している。</a:t>
          </a:r>
          <a:endParaRPr kumimoji="1" lang="en-US" altLang="ja-JP" sz="1300">
            <a:latin typeface="ＭＳ Ｐゴシック"/>
          </a:endParaRPr>
        </a:p>
        <a:p>
          <a:r>
            <a:rPr kumimoji="1" lang="ja-JP" altLang="en-US" sz="1300">
              <a:latin typeface="ＭＳ Ｐゴシック"/>
            </a:rPr>
            <a:t>今後も、将来負担の増大を招くことのないよう地方債の管理を徹底する。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114176</xdr:rowOff>
    </xdr:from>
    <xdr:ext cx="762000" cy="259045"/>
    <xdr:sp macro="" textlink="">
      <xdr:nvSpPr>
        <xdr:cNvPr id="446" name="将来負担の状況平均値テキスト"/>
        <xdr:cNvSpPr txBox="1"/>
      </xdr:nvSpPr>
      <xdr:spPr>
        <a:xfrm>
          <a:off x="17106900" y="25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7" name="フローチャート : 判断 446"/>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32315</xdr:rowOff>
    </xdr:from>
    <xdr:to>
      <xdr:col>23</xdr:col>
      <xdr:colOff>457200</xdr:colOff>
      <xdr:row>15</xdr:row>
      <xdr:rowOff>133915</xdr:rowOff>
    </xdr:to>
    <xdr:sp macro="" textlink="">
      <xdr:nvSpPr>
        <xdr:cNvPr id="448" name="フローチャート : 判断 447"/>
        <xdr:cNvSpPr/>
      </xdr:nvSpPr>
      <xdr:spPr>
        <a:xfrm>
          <a:off x="16129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144092</xdr:rowOff>
    </xdr:from>
    <xdr:ext cx="736600" cy="259045"/>
    <xdr:sp macro="" textlink="">
      <xdr:nvSpPr>
        <xdr:cNvPr id="449" name="テキスト ボックス 448"/>
        <xdr:cNvSpPr txBox="1"/>
      </xdr:nvSpPr>
      <xdr:spPr>
        <a:xfrm>
          <a:off x="15798800" y="2372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156986</xdr:rowOff>
    </xdr:from>
    <xdr:to>
      <xdr:col>22</xdr:col>
      <xdr:colOff>254000</xdr:colOff>
      <xdr:row>16</xdr:row>
      <xdr:rowOff>87136</xdr:rowOff>
    </xdr:to>
    <xdr:sp macro="" textlink="">
      <xdr:nvSpPr>
        <xdr:cNvPr id="450" name="フローチャート : 判断 449"/>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1" name="テキスト ボックス 450"/>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13688</xdr:rowOff>
    </xdr:from>
    <xdr:to>
      <xdr:col>21</xdr:col>
      <xdr:colOff>50800</xdr:colOff>
      <xdr:row>16</xdr:row>
      <xdr:rowOff>115288</xdr:rowOff>
    </xdr:to>
    <xdr:sp macro="" textlink="">
      <xdr:nvSpPr>
        <xdr:cNvPr id="452" name="フローチャート : 判断 451"/>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3" name="テキスト ボックス 452"/>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4" name="フローチャート : 判断 453"/>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5" name="テキスト ボックス 454"/>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東京都町田市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428,572
423,067
71.80
144,519,334
139,899,675
4,359,336
77,188,344
74,209,706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0.1</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経常収支比率は、類似団体内平均値をわずかに上回っているが、人口１人あたりの、職員給料決算額については</a:t>
          </a:r>
          <a:r>
            <a:rPr kumimoji="1" lang="en-US" altLang="ja-JP" sz="1300">
              <a:latin typeface="ＭＳ Ｐゴシック"/>
            </a:rPr>
            <a:t>18,547</a:t>
          </a:r>
          <a:r>
            <a:rPr kumimoji="1" lang="ja-JP" altLang="en-US" sz="1300">
              <a:latin typeface="ＭＳ Ｐゴシック"/>
            </a:rPr>
            <a:t>円となっており、類似団体平均値</a:t>
          </a:r>
          <a:r>
            <a:rPr kumimoji="1" lang="en-US" altLang="ja-JP" sz="1300">
              <a:latin typeface="ＭＳ Ｐゴシック"/>
            </a:rPr>
            <a:t>22,842</a:t>
          </a:r>
          <a:r>
            <a:rPr kumimoji="1" lang="ja-JP" altLang="en-US" sz="1300">
              <a:latin typeface="ＭＳ Ｐゴシック"/>
            </a:rPr>
            <a:t>円や全国市町村平均値</a:t>
          </a:r>
          <a:r>
            <a:rPr kumimoji="1" lang="en-US" altLang="ja-JP" sz="1300">
              <a:latin typeface="ＭＳ Ｐゴシック"/>
            </a:rPr>
            <a:t>25,576</a:t>
          </a:r>
          <a:r>
            <a:rPr kumimoji="1" lang="ja-JP" altLang="en-US" sz="1300">
              <a:latin typeface="ＭＳ Ｐゴシック"/>
            </a:rPr>
            <a:t>円と比較して低い水準となっている。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156936</xdr:rowOff>
    </xdr:from>
    <xdr:to>
      <xdr:col>7</xdr:col>
      <xdr:colOff>15875</xdr:colOff>
      <xdr:row>37</xdr:row>
      <xdr:rowOff>167822</xdr:rowOff>
    </xdr:to>
    <xdr:cxnSp macro="">
      <xdr:nvCxnSpPr>
        <xdr:cNvPr id="68" name="直線コネクタ 67"/>
        <xdr:cNvCxnSpPr/>
      </xdr:nvCxnSpPr>
      <xdr:spPr>
        <a:xfrm flipV="1">
          <a:off x="3987800" y="65005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38</xdr:row>
      <xdr:rowOff>50800</xdr:rowOff>
    </xdr:to>
    <xdr:cxnSp macro="">
      <xdr:nvCxnSpPr>
        <xdr:cNvPr id="71" name="直線コネクタ 70"/>
        <xdr:cNvCxnSpPr/>
      </xdr:nvCxnSpPr>
      <xdr:spPr>
        <a:xfrm flipV="1">
          <a:off x="3098800" y="6511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48986</xdr:rowOff>
    </xdr:from>
    <xdr:to>
      <xdr:col>5</xdr:col>
      <xdr:colOff>600075</xdr:colOff>
      <xdr:row>36</xdr:row>
      <xdr:rowOff>150586</xdr:rowOff>
    </xdr:to>
    <xdr:sp macro="" textlink="">
      <xdr:nvSpPr>
        <xdr:cNvPr id="72" name="フローチャート :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160763</xdr:rowOff>
    </xdr:from>
    <xdr:ext cx="736600" cy="259045"/>
    <xdr:sp macro="" textlink="">
      <xdr:nvSpPr>
        <xdr:cNvPr id="73" name="テキスト ボックス 72"/>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159657</xdr:rowOff>
    </xdr:to>
    <xdr:cxnSp macro="">
      <xdr:nvCxnSpPr>
        <xdr:cNvPr id="74" name="直線コネクタ 73"/>
        <xdr:cNvCxnSpPr/>
      </xdr:nvCxnSpPr>
      <xdr:spPr>
        <a:xfrm flipV="1">
          <a:off x="2209800" y="6565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94343</xdr:rowOff>
    </xdr:from>
    <xdr:to>
      <xdr:col>3</xdr:col>
      <xdr:colOff>142875</xdr:colOff>
      <xdr:row>38</xdr:row>
      <xdr:rowOff>159657</xdr:rowOff>
    </xdr:to>
    <xdr:cxnSp macro="">
      <xdr:nvCxnSpPr>
        <xdr:cNvPr id="77" name="直線コネクタ 76"/>
        <xdr:cNvCxnSpPr/>
      </xdr:nvCxnSpPr>
      <xdr:spPr>
        <a:xfrm>
          <a:off x="1320800" y="6609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106136</xdr:rowOff>
    </xdr:from>
    <xdr:to>
      <xdr:col>7</xdr:col>
      <xdr:colOff>66675</xdr:colOff>
      <xdr:row>38</xdr:row>
      <xdr:rowOff>36286</xdr:rowOff>
    </xdr:to>
    <xdr:sp macro="" textlink="">
      <xdr:nvSpPr>
        <xdr:cNvPr id="87" name="円/楕円 86"/>
        <xdr:cNvSpPr/>
      </xdr:nvSpPr>
      <xdr:spPr>
        <a:xfrm>
          <a:off x="47752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78213</xdr:rowOff>
    </xdr:from>
    <xdr:ext cx="762000" cy="259045"/>
    <xdr:sp macro="" textlink="">
      <xdr:nvSpPr>
        <xdr:cNvPr id="88" name="人件費該当値テキスト"/>
        <xdr:cNvSpPr txBox="1"/>
      </xdr:nvSpPr>
      <xdr:spPr>
        <a:xfrm>
          <a:off x="4914900" y="64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117022</xdr:rowOff>
    </xdr:from>
    <xdr:to>
      <xdr:col>5</xdr:col>
      <xdr:colOff>600075</xdr:colOff>
      <xdr:row>38</xdr:row>
      <xdr:rowOff>47172</xdr:rowOff>
    </xdr:to>
    <xdr:sp macro="" textlink="">
      <xdr:nvSpPr>
        <xdr:cNvPr id="89" name="円/楕円 88"/>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90" name="テキスト ボックス 89"/>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91" name="円/楕円 90"/>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2" name="テキスト ボックス 91"/>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108857</xdr:rowOff>
    </xdr:from>
    <xdr:to>
      <xdr:col>3</xdr:col>
      <xdr:colOff>193675</xdr:colOff>
      <xdr:row>39</xdr:row>
      <xdr:rowOff>39007</xdr:rowOff>
    </xdr:to>
    <xdr:sp macro="" textlink="">
      <xdr:nvSpPr>
        <xdr:cNvPr id="93" name="円/楕円 92"/>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23784</xdr:rowOff>
    </xdr:from>
    <xdr:ext cx="762000" cy="259045"/>
    <xdr:sp macro="" textlink="">
      <xdr:nvSpPr>
        <xdr:cNvPr id="94" name="テキスト ボックス 93"/>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43543</xdr:rowOff>
    </xdr:from>
    <xdr:to>
      <xdr:col>1</xdr:col>
      <xdr:colOff>676275</xdr:colOff>
      <xdr:row>38</xdr:row>
      <xdr:rowOff>145143</xdr:rowOff>
    </xdr:to>
    <xdr:sp macro="" textlink="">
      <xdr:nvSpPr>
        <xdr:cNvPr id="95" name="円/楕円 94"/>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129920</xdr:rowOff>
    </xdr:from>
    <xdr:ext cx="762000" cy="259045"/>
    <xdr:sp macro="" textlink="">
      <xdr:nvSpPr>
        <xdr:cNvPr id="96" name="テキスト ボックス 95"/>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0.8</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これは、</a:t>
          </a:r>
          <a:r>
            <a:rPr lang="ja-JP" altLang="ja-JP" sz="1300">
              <a:solidFill>
                <a:schemeClr val="dk1"/>
              </a:solidFill>
              <a:effectLst/>
              <a:latin typeface="+mn-lt"/>
              <a:ea typeface="+mn-ea"/>
              <a:cs typeface="+mn-cs"/>
            </a:rPr>
            <a:t>学校給食の調理・配送業務や小川・鶴間地区住所整理業務など、各業務にかかる委託料が増加したことによる。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168148</xdr:rowOff>
    </xdr:from>
    <xdr:to>
      <xdr:col>24</xdr:col>
      <xdr:colOff>31750</xdr:colOff>
      <xdr:row>15</xdr:row>
      <xdr:rowOff>33274</xdr:rowOff>
    </xdr:to>
    <xdr:cxnSp macro="">
      <xdr:nvCxnSpPr>
        <xdr:cNvPr id="127" name="直線コネクタ 126"/>
        <xdr:cNvCxnSpPr/>
      </xdr:nvCxnSpPr>
      <xdr:spPr>
        <a:xfrm>
          <a:off x="15671800" y="25684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168148</xdr:rowOff>
    </xdr:from>
    <xdr:to>
      <xdr:col>22</xdr:col>
      <xdr:colOff>565150</xdr:colOff>
      <xdr:row>15</xdr:row>
      <xdr:rowOff>69850</xdr:rowOff>
    </xdr:to>
    <xdr:cxnSp macro="">
      <xdr:nvCxnSpPr>
        <xdr:cNvPr id="130" name="直線コネクタ 129"/>
        <xdr:cNvCxnSpPr/>
      </xdr:nvCxnSpPr>
      <xdr:spPr>
        <a:xfrm flipV="1">
          <a:off x="14782800" y="25684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126492</xdr:rowOff>
    </xdr:from>
    <xdr:to>
      <xdr:col>22</xdr:col>
      <xdr:colOff>615950</xdr:colOff>
      <xdr:row>15</xdr:row>
      <xdr:rowOff>56642</xdr:rowOff>
    </xdr:to>
    <xdr:sp macro="" textlink="">
      <xdr:nvSpPr>
        <xdr:cNvPr id="131" name="フローチャート : 判断 130"/>
        <xdr:cNvSpPr/>
      </xdr:nvSpPr>
      <xdr:spPr>
        <a:xfrm>
          <a:off x="15621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41419</xdr:rowOff>
    </xdr:from>
    <xdr:ext cx="736600" cy="259045"/>
    <xdr:sp macro="" textlink="">
      <xdr:nvSpPr>
        <xdr:cNvPr id="132" name="テキスト ボックス 131"/>
        <xdr:cNvSpPr txBox="1"/>
      </xdr:nvSpPr>
      <xdr:spPr>
        <a:xfrm>
          <a:off x="15290800" y="261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37846</xdr:rowOff>
    </xdr:from>
    <xdr:to>
      <xdr:col>21</xdr:col>
      <xdr:colOff>361950</xdr:colOff>
      <xdr:row>15</xdr:row>
      <xdr:rowOff>69850</xdr:rowOff>
    </xdr:to>
    <xdr:cxnSp macro="">
      <xdr:nvCxnSpPr>
        <xdr:cNvPr id="133" name="直線コネクタ 132"/>
        <xdr:cNvCxnSpPr/>
      </xdr:nvCxnSpPr>
      <xdr:spPr>
        <a:xfrm>
          <a:off x="13893800" y="2609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33274</xdr:rowOff>
    </xdr:from>
    <xdr:to>
      <xdr:col>20</xdr:col>
      <xdr:colOff>158750</xdr:colOff>
      <xdr:row>15</xdr:row>
      <xdr:rowOff>37846</xdr:rowOff>
    </xdr:to>
    <xdr:cxnSp macro="">
      <xdr:nvCxnSpPr>
        <xdr:cNvPr id="136" name="直線コネクタ 135"/>
        <xdr:cNvCxnSpPr/>
      </xdr:nvCxnSpPr>
      <xdr:spPr>
        <a:xfrm>
          <a:off x="13004800" y="2605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153924</xdr:rowOff>
    </xdr:from>
    <xdr:to>
      <xdr:col>24</xdr:col>
      <xdr:colOff>82550</xdr:colOff>
      <xdr:row>15</xdr:row>
      <xdr:rowOff>84074</xdr:rowOff>
    </xdr:to>
    <xdr:sp macro="" textlink="">
      <xdr:nvSpPr>
        <xdr:cNvPr id="146" name="円/楕円 145"/>
        <xdr:cNvSpPr/>
      </xdr:nvSpPr>
      <xdr:spPr>
        <a:xfrm>
          <a:off x="164592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170451</xdr:rowOff>
    </xdr:from>
    <xdr:ext cx="762000" cy="259045"/>
    <xdr:sp macro="" textlink="">
      <xdr:nvSpPr>
        <xdr:cNvPr id="147" name="物件費該当値テキスト"/>
        <xdr:cNvSpPr txBox="1"/>
      </xdr:nvSpPr>
      <xdr:spPr>
        <a:xfrm>
          <a:off x="16598900" y="239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117348</xdr:rowOff>
    </xdr:from>
    <xdr:to>
      <xdr:col>22</xdr:col>
      <xdr:colOff>615950</xdr:colOff>
      <xdr:row>15</xdr:row>
      <xdr:rowOff>47498</xdr:rowOff>
    </xdr:to>
    <xdr:sp macro="" textlink="">
      <xdr:nvSpPr>
        <xdr:cNvPr id="148" name="円/楕円 147"/>
        <xdr:cNvSpPr/>
      </xdr:nvSpPr>
      <xdr:spPr>
        <a:xfrm>
          <a:off x="15621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57675</xdr:rowOff>
    </xdr:from>
    <xdr:ext cx="736600" cy="259045"/>
    <xdr:sp macro="" textlink="">
      <xdr:nvSpPr>
        <xdr:cNvPr id="149" name="テキスト ボックス 148"/>
        <xdr:cNvSpPr txBox="1"/>
      </xdr:nvSpPr>
      <xdr:spPr>
        <a:xfrm>
          <a:off x="15290800" y="228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50" name="円/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51" name="テキスト ボックス 150"/>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158496</xdr:rowOff>
    </xdr:from>
    <xdr:to>
      <xdr:col>20</xdr:col>
      <xdr:colOff>209550</xdr:colOff>
      <xdr:row>15</xdr:row>
      <xdr:rowOff>88646</xdr:rowOff>
    </xdr:to>
    <xdr:sp macro="" textlink="">
      <xdr:nvSpPr>
        <xdr:cNvPr id="152" name="円/楕円 151"/>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73423</xdr:rowOff>
    </xdr:from>
    <xdr:ext cx="762000" cy="259045"/>
    <xdr:sp macro="" textlink="">
      <xdr:nvSpPr>
        <xdr:cNvPr id="153" name="テキスト ボックス 152"/>
        <xdr:cNvSpPr txBox="1"/>
      </xdr:nvSpPr>
      <xdr:spPr>
        <a:xfrm>
          <a:off x="13512800" y="26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153924</xdr:rowOff>
    </xdr:from>
    <xdr:to>
      <xdr:col>19</xdr:col>
      <xdr:colOff>6350</xdr:colOff>
      <xdr:row>15</xdr:row>
      <xdr:rowOff>84074</xdr:rowOff>
    </xdr:to>
    <xdr:sp macro="" textlink="">
      <xdr:nvSpPr>
        <xdr:cNvPr id="154" name="円/楕円 153"/>
        <xdr:cNvSpPr/>
      </xdr:nvSpPr>
      <xdr:spPr>
        <a:xfrm>
          <a:off x="12954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68851</xdr:rowOff>
    </xdr:from>
    <xdr:ext cx="762000" cy="259045"/>
    <xdr:sp macro="" textlink="">
      <xdr:nvSpPr>
        <xdr:cNvPr id="155" name="テキスト ボックス 154"/>
        <xdr:cNvSpPr txBox="1"/>
      </xdr:nvSpPr>
      <xdr:spPr>
        <a:xfrm>
          <a:off x="12623800" y="264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0.3</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扶助費は、社会保障制度の一環として様々な法律・条令に基づいて支出するため、容易に削減・圧縮できず、障がい者自立支援給付費や民間等保育所運営費、生活保護費などが年々増加傾向にあることが影響し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135165</xdr:rowOff>
    </xdr:from>
    <xdr:to>
      <xdr:col>7</xdr:col>
      <xdr:colOff>15875</xdr:colOff>
      <xdr:row>60</xdr:row>
      <xdr:rowOff>12700</xdr:rowOff>
    </xdr:to>
    <xdr:cxnSp macro="">
      <xdr:nvCxnSpPr>
        <xdr:cNvPr id="190" name="直線コネクタ 189"/>
        <xdr:cNvCxnSpPr/>
      </xdr:nvCxnSpPr>
      <xdr:spPr>
        <a:xfrm>
          <a:off x="3987800" y="102507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37193</xdr:rowOff>
    </xdr:from>
    <xdr:to>
      <xdr:col>5</xdr:col>
      <xdr:colOff>549275</xdr:colOff>
      <xdr:row>59</xdr:row>
      <xdr:rowOff>135165</xdr:rowOff>
    </xdr:to>
    <xdr:cxnSp macro="">
      <xdr:nvCxnSpPr>
        <xdr:cNvPr id="193" name="直線コネクタ 192"/>
        <xdr:cNvCxnSpPr/>
      </xdr:nvCxnSpPr>
      <xdr:spPr>
        <a:xfrm>
          <a:off x="3098800" y="101527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159657</xdr:rowOff>
    </xdr:from>
    <xdr:to>
      <xdr:col>4</xdr:col>
      <xdr:colOff>346075</xdr:colOff>
      <xdr:row>59</xdr:row>
      <xdr:rowOff>37193</xdr:rowOff>
    </xdr:to>
    <xdr:cxnSp macro="">
      <xdr:nvCxnSpPr>
        <xdr:cNvPr id="196" name="直線コネクタ 195"/>
        <xdr:cNvCxnSpPr/>
      </xdr:nvCxnSpPr>
      <xdr:spPr>
        <a:xfrm>
          <a:off x="2209800" y="10103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45357</xdr:rowOff>
    </xdr:from>
    <xdr:to>
      <xdr:col>3</xdr:col>
      <xdr:colOff>142875</xdr:colOff>
      <xdr:row>58</xdr:row>
      <xdr:rowOff>159657</xdr:rowOff>
    </xdr:to>
    <xdr:cxnSp macro="">
      <xdr:nvCxnSpPr>
        <xdr:cNvPr id="199" name="直線コネクタ 198"/>
        <xdr:cNvCxnSpPr/>
      </xdr:nvCxnSpPr>
      <xdr:spPr>
        <a:xfrm>
          <a:off x="1320800" y="99894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09" name="円/楕円 208"/>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10"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84365</xdr:rowOff>
    </xdr:from>
    <xdr:to>
      <xdr:col>5</xdr:col>
      <xdr:colOff>600075</xdr:colOff>
      <xdr:row>60</xdr:row>
      <xdr:rowOff>14515</xdr:rowOff>
    </xdr:to>
    <xdr:sp macro="" textlink="">
      <xdr:nvSpPr>
        <xdr:cNvPr id="211" name="円/楕円 210"/>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170742</xdr:rowOff>
    </xdr:from>
    <xdr:ext cx="736600" cy="259045"/>
    <xdr:sp macro="" textlink="">
      <xdr:nvSpPr>
        <xdr:cNvPr id="212" name="テキスト ボックス 211"/>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157843</xdr:rowOff>
    </xdr:from>
    <xdr:to>
      <xdr:col>4</xdr:col>
      <xdr:colOff>396875</xdr:colOff>
      <xdr:row>59</xdr:row>
      <xdr:rowOff>87993</xdr:rowOff>
    </xdr:to>
    <xdr:sp macro="" textlink="">
      <xdr:nvSpPr>
        <xdr:cNvPr id="213" name="円/楕円 212"/>
        <xdr:cNvSpPr/>
      </xdr:nvSpPr>
      <xdr:spPr>
        <a:xfrm>
          <a:off x="3048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72770</xdr:rowOff>
    </xdr:from>
    <xdr:ext cx="762000" cy="259045"/>
    <xdr:sp macro="" textlink="">
      <xdr:nvSpPr>
        <xdr:cNvPr id="214" name="テキスト ボックス 213"/>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108857</xdr:rowOff>
    </xdr:from>
    <xdr:to>
      <xdr:col>3</xdr:col>
      <xdr:colOff>193675</xdr:colOff>
      <xdr:row>59</xdr:row>
      <xdr:rowOff>39007</xdr:rowOff>
    </xdr:to>
    <xdr:sp macro="" textlink="">
      <xdr:nvSpPr>
        <xdr:cNvPr id="215" name="円/楕円 214"/>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23784</xdr:rowOff>
    </xdr:from>
    <xdr:ext cx="762000" cy="259045"/>
    <xdr:sp macro="" textlink="">
      <xdr:nvSpPr>
        <xdr:cNvPr id="216" name="テキスト ボックス 215"/>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166007</xdr:rowOff>
    </xdr:from>
    <xdr:to>
      <xdr:col>1</xdr:col>
      <xdr:colOff>676275</xdr:colOff>
      <xdr:row>58</xdr:row>
      <xdr:rowOff>96157</xdr:rowOff>
    </xdr:to>
    <xdr:sp macro="" textlink="">
      <xdr:nvSpPr>
        <xdr:cNvPr id="217" name="円/楕円 216"/>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80934</xdr:rowOff>
    </xdr:from>
    <xdr:ext cx="762000" cy="259045"/>
    <xdr:sp macro="" textlink="">
      <xdr:nvSpPr>
        <xdr:cNvPr id="218" name="テキスト ボックス 217"/>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1.4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介護保険事業会計、後期高齢者医療事業会計、下水道事業会計、国民健康保険事業会計に対する一般会計からの繰出金の占める割合が大きく、各特別会計の健全化を図る必要がある。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58</xdr:row>
      <xdr:rowOff>0</xdr:rowOff>
    </xdr:to>
    <xdr:cxnSp macro="">
      <xdr:nvCxnSpPr>
        <xdr:cNvPr id="251" name="直線コネクタ 250"/>
        <xdr:cNvCxnSpPr/>
      </xdr:nvCxnSpPr>
      <xdr:spPr>
        <a:xfrm>
          <a:off x="15671800" y="97663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6350</xdr:rowOff>
    </xdr:to>
    <xdr:cxnSp macro="">
      <xdr:nvCxnSpPr>
        <xdr:cNvPr id="254" name="直線コネクタ 253"/>
        <xdr:cNvCxnSpPr/>
      </xdr:nvCxnSpPr>
      <xdr:spPr>
        <a:xfrm flipV="1">
          <a:off x="14782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146050</xdr:rowOff>
    </xdr:from>
    <xdr:to>
      <xdr:col>22</xdr:col>
      <xdr:colOff>615950</xdr:colOff>
      <xdr:row>56</xdr:row>
      <xdr:rowOff>76200</xdr:rowOff>
    </xdr:to>
    <xdr:sp macro="" textlink="">
      <xdr:nvSpPr>
        <xdr:cNvPr id="255" name="フローチャート : 判断 254"/>
        <xdr:cNvSpPr/>
      </xdr:nvSpPr>
      <xdr:spPr>
        <a:xfrm>
          <a:off x="15621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86377</xdr:rowOff>
    </xdr:from>
    <xdr:ext cx="736600" cy="259045"/>
    <xdr:sp macro="" textlink="">
      <xdr:nvSpPr>
        <xdr:cNvPr id="256" name="テキスト ボックス 255"/>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101600</xdr:rowOff>
    </xdr:from>
    <xdr:to>
      <xdr:col>21</xdr:col>
      <xdr:colOff>361950</xdr:colOff>
      <xdr:row>57</xdr:row>
      <xdr:rowOff>6350</xdr:rowOff>
    </xdr:to>
    <xdr:cxnSp macro="">
      <xdr:nvCxnSpPr>
        <xdr:cNvPr id="257" name="直線コネクタ 256"/>
        <xdr:cNvCxnSpPr/>
      </xdr:nvCxnSpPr>
      <xdr:spPr>
        <a:xfrm>
          <a:off x="13893800" y="9702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0</xdr:rowOff>
    </xdr:from>
    <xdr:to>
      <xdr:col>20</xdr:col>
      <xdr:colOff>158750</xdr:colOff>
      <xdr:row>56</xdr:row>
      <xdr:rowOff>101600</xdr:rowOff>
    </xdr:to>
    <xdr:cxnSp macro="">
      <xdr:nvCxnSpPr>
        <xdr:cNvPr id="260" name="直線コネクタ 259"/>
        <xdr:cNvCxnSpPr/>
      </xdr:nvCxnSpPr>
      <xdr:spPr>
        <a:xfrm>
          <a:off x="13004800" y="960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120650</xdr:rowOff>
    </xdr:from>
    <xdr:to>
      <xdr:col>24</xdr:col>
      <xdr:colOff>82550</xdr:colOff>
      <xdr:row>58</xdr:row>
      <xdr:rowOff>50800</xdr:rowOff>
    </xdr:to>
    <xdr:sp macro="" textlink="">
      <xdr:nvSpPr>
        <xdr:cNvPr id="270" name="円/楕円 269"/>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92727</xdr:rowOff>
    </xdr:from>
    <xdr:ext cx="762000" cy="259045"/>
    <xdr:sp macro="" textlink="">
      <xdr:nvSpPr>
        <xdr:cNvPr id="271" name="その他該当値テキスト"/>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2" name="円/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73" name="テキスト ボックス 272"/>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127000</xdr:rowOff>
    </xdr:from>
    <xdr:to>
      <xdr:col>21</xdr:col>
      <xdr:colOff>412750</xdr:colOff>
      <xdr:row>57</xdr:row>
      <xdr:rowOff>57150</xdr:rowOff>
    </xdr:to>
    <xdr:sp macro="" textlink="">
      <xdr:nvSpPr>
        <xdr:cNvPr id="274" name="円/楕円 273"/>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41927</xdr:rowOff>
    </xdr:from>
    <xdr:ext cx="762000" cy="259045"/>
    <xdr:sp macro="" textlink="">
      <xdr:nvSpPr>
        <xdr:cNvPr id="275" name="テキスト ボックス 274"/>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50800</xdr:rowOff>
    </xdr:from>
    <xdr:to>
      <xdr:col>20</xdr:col>
      <xdr:colOff>209550</xdr:colOff>
      <xdr:row>56</xdr:row>
      <xdr:rowOff>152400</xdr:rowOff>
    </xdr:to>
    <xdr:sp macro="" textlink="">
      <xdr:nvSpPr>
        <xdr:cNvPr id="276" name="円/楕円 275"/>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137177</xdr:rowOff>
    </xdr:from>
    <xdr:ext cx="762000" cy="259045"/>
    <xdr:sp macro="" textlink="">
      <xdr:nvSpPr>
        <xdr:cNvPr id="277" name="テキスト ボックス 276"/>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78" name="円/楕円 277"/>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79" name="テキスト ボックス 278"/>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常備消防委託料、病院事業会計負担金、東京たま広域資源循環組合負担金や、南多摩斎場組合負担金の占める割合が大きく、各団体での健全化を図る必要がある。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101600</xdr:rowOff>
    </xdr:from>
    <xdr:to>
      <xdr:col>24</xdr:col>
      <xdr:colOff>31750</xdr:colOff>
      <xdr:row>38</xdr:row>
      <xdr:rowOff>152400</xdr:rowOff>
    </xdr:to>
    <xdr:cxnSp macro="">
      <xdr:nvCxnSpPr>
        <xdr:cNvPr id="312" name="直線コネクタ 311"/>
        <xdr:cNvCxnSpPr/>
      </xdr:nvCxnSpPr>
      <xdr:spPr>
        <a:xfrm>
          <a:off x="15671800" y="6616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101600</xdr:rowOff>
    </xdr:from>
    <xdr:to>
      <xdr:col>22</xdr:col>
      <xdr:colOff>565150</xdr:colOff>
      <xdr:row>39</xdr:row>
      <xdr:rowOff>19050</xdr:rowOff>
    </xdr:to>
    <xdr:cxnSp macro="">
      <xdr:nvCxnSpPr>
        <xdr:cNvPr id="315" name="直線コネクタ 314"/>
        <xdr:cNvCxnSpPr/>
      </xdr:nvCxnSpPr>
      <xdr:spPr>
        <a:xfrm flipV="1">
          <a:off x="14782800" y="661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69850</xdr:rowOff>
    </xdr:from>
    <xdr:to>
      <xdr:col>22</xdr:col>
      <xdr:colOff>615950</xdr:colOff>
      <xdr:row>38</xdr:row>
      <xdr:rowOff>0</xdr:rowOff>
    </xdr:to>
    <xdr:sp macro="" textlink="">
      <xdr:nvSpPr>
        <xdr:cNvPr id="316" name="フローチャート : 判断 315"/>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7" name="テキスト ボックス 316"/>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6350</xdr:rowOff>
    </xdr:from>
    <xdr:to>
      <xdr:col>21</xdr:col>
      <xdr:colOff>361950</xdr:colOff>
      <xdr:row>39</xdr:row>
      <xdr:rowOff>19050</xdr:rowOff>
    </xdr:to>
    <xdr:cxnSp macro="">
      <xdr:nvCxnSpPr>
        <xdr:cNvPr id="318" name="直線コネクタ 317"/>
        <xdr:cNvCxnSpPr/>
      </xdr:nvCxnSpPr>
      <xdr:spPr>
        <a:xfrm>
          <a:off x="138938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6350</xdr:rowOff>
    </xdr:from>
    <xdr:to>
      <xdr:col>20</xdr:col>
      <xdr:colOff>158750</xdr:colOff>
      <xdr:row>39</xdr:row>
      <xdr:rowOff>31750</xdr:rowOff>
    </xdr:to>
    <xdr:cxnSp macro="">
      <xdr:nvCxnSpPr>
        <xdr:cNvPr id="321" name="直線コネクタ 320"/>
        <xdr:cNvCxnSpPr/>
      </xdr:nvCxnSpPr>
      <xdr:spPr>
        <a:xfrm flipV="1">
          <a:off x="13004800" y="669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101600</xdr:rowOff>
    </xdr:from>
    <xdr:to>
      <xdr:col>24</xdr:col>
      <xdr:colOff>82550</xdr:colOff>
      <xdr:row>39</xdr:row>
      <xdr:rowOff>31750</xdr:rowOff>
    </xdr:to>
    <xdr:sp macro="" textlink="">
      <xdr:nvSpPr>
        <xdr:cNvPr id="331" name="円/楕円 330"/>
        <xdr:cNvSpPr/>
      </xdr:nvSpPr>
      <xdr:spPr>
        <a:xfrm>
          <a:off x="164592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73677</xdr:rowOff>
    </xdr:from>
    <xdr:ext cx="762000" cy="259045"/>
    <xdr:sp macro="" textlink="">
      <xdr:nvSpPr>
        <xdr:cNvPr id="332" name="補助費等該当値テキスト"/>
        <xdr:cNvSpPr txBox="1"/>
      </xdr:nvSpPr>
      <xdr:spPr>
        <a:xfrm>
          <a:off x="16598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50800</xdr:rowOff>
    </xdr:from>
    <xdr:to>
      <xdr:col>22</xdr:col>
      <xdr:colOff>615950</xdr:colOff>
      <xdr:row>38</xdr:row>
      <xdr:rowOff>152400</xdr:rowOff>
    </xdr:to>
    <xdr:sp macro="" textlink="">
      <xdr:nvSpPr>
        <xdr:cNvPr id="333" name="円/楕円 332"/>
        <xdr:cNvSpPr/>
      </xdr:nvSpPr>
      <xdr:spPr>
        <a:xfrm>
          <a:off x="15621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137177</xdr:rowOff>
    </xdr:from>
    <xdr:ext cx="736600" cy="259045"/>
    <xdr:sp macro="" textlink="">
      <xdr:nvSpPr>
        <xdr:cNvPr id="334" name="テキスト ボックス 333"/>
        <xdr:cNvSpPr txBox="1"/>
      </xdr:nvSpPr>
      <xdr:spPr>
        <a:xfrm>
          <a:off x="15290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139700</xdr:rowOff>
    </xdr:from>
    <xdr:to>
      <xdr:col>21</xdr:col>
      <xdr:colOff>412750</xdr:colOff>
      <xdr:row>39</xdr:row>
      <xdr:rowOff>69850</xdr:rowOff>
    </xdr:to>
    <xdr:sp macro="" textlink="">
      <xdr:nvSpPr>
        <xdr:cNvPr id="335" name="円/楕円 334"/>
        <xdr:cNvSpPr/>
      </xdr:nvSpPr>
      <xdr:spPr>
        <a:xfrm>
          <a:off x="14732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54627</xdr:rowOff>
    </xdr:from>
    <xdr:ext cx="762000" cy="259045"/>
    <xdr:sp macro="" textlink="">
      <xdr:nvSpPr>
        <xdr:cNvPr id="336" name="テキスト ボックス 335"/>
        <xdr:cNvSpPr txBox="1"/>
      </xdr:nvSpPr>
      <xdr:spPr>
        <a:xfrm>
          <a:off x="14401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127000</xdr:rowOff>
    </xdr:from>
    <xdr:to>
      <xdr:col>20</xdr:col>
      <xdr:colOff>209550</xdr:colOff>
      <xdr:row>39</xdr:row>
      <xdr:rowOff>57150</xdr:rowOff>
    </xdr:to>
    <xdr:sp macro="" textlink="">
      <xdr:nvSpPr>
        <xdr:cNvPr id="337" name="円/楕円 336"/>
        <xdr:cNvSpPr/>
      </xdr:nvSpPr>
      <xdr:spPr>
        <a:xfrm>
          <a:off x="13843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41927</xdr:rowOff>
    </xdr:from>
    <xdr:ext cx="762000" cy="259045"/>
    <xdr:sp macro="" textlink="">
      <xdr:nvSpPr>
        <xdr:cNvPr id="338" name="テキスト ボックス 337"/>
        <xdr:cNvSpPr txBox="1"/>
      </xdr:nvSpPr>
      <xdr:spPr>
        <a:xfrm>
          <a:off x="13512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152400</xdr:rowOff>
    </xdr:from>
    <xdr:to>
      <xdr:col>19</xdr:col>
      <xdr:colOff>6350</xdr:colOff>
      <xdr:row>39</xdr:row>
      <xdr:rowOff>82550</xdr:rowOff>
    </xdr:to>
    <xdr:sp macro="" textlink="">
      <xdr:nvSpPr>
        <xdr:cNvPr id="339" name="円/楕円 338"/>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67327</xdr:rowOff>
    </xdr:from>
    <xdr:ext cx="762000" cy="259045"/>
    <xdr:sp macro="" textlink="">
      <xdr:nvSpPr>
        <xdr:cNvPr id="340" name="テキスト ボックス 339"/>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0.6</a:t>
          </a:r>
          <a:r>
            <a:rPr kumimoji="1" lang="ja-JP" altLang="en-US" sz="1300">
              <a:latin typeface="ＭＳ Ｐゴシック"/>
            </a:rPr>
            <a:t>ポイント上昇し、類似団体内順位も３位と上位を保っている。</a:t>
          </a:r>
          <a:endParaRPr kumimoji="1" lang="en-US" altLang="ja-JP" sz="1300">
            <a:latin typeface="ＭＳ Ｐゴシック"/>
          </a:endParaRPr>
        </a:p>
        <a:p>
          <a:r>
            <a:rPr kumimoji="1" lang="ja-JP" altLang="en-US" sz="1300">
              <a:latin typeface="ＭＳ Ｐゴシック"/>
            </a:rPr>
            <a:t>公債費は、過去に発生した債務の支払いに要する経費であり、借り入れをする時点で将来の財政負担を十分検討することが必要である。今後も適正な管理に努める。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xdr:rowOff>
    </xdr:from>
    <xdr:to>
      <xdr:col>7</xdr:col>
      <xdr:colOff>15875</xdr:colOff>
      <xdr:row>74</xdr:row>
      <xdr:rowOff>58420</xdr:rowOff>
    </xdr:to>
    <xdr:cxnSp macro="">
      <xdr:nvCxnSpPr>
        <xdr:cNvPr id="373" name="直線コネクタ 372"/>
        <xdr:cNvCxnSpPr/>
      </xdr:nvCxnSpPr>
      <xdr:spPr>
        <a:xfrm>
          <a:off x="3987800" y="12700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4"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xdr:rowOff>
    </xdr:from>
    <xdr:to>
      <xdr:col>5</xdr:col>
      <xdr:colOff>549275</xdr:colOff>
      <xdr:row>74</xdr:row>
      <xdr:rowOff>35560</xdr:rowOff>
    </xdr:to>
    <xdr:cxnSp macro="">
      <xdr:nvCxnSpPr>
        <xdr:cNvPr id="376" name="直線コネクタ 375"/>
        <xdr:cNvCxnSpPr/>
      </xdr:nvCxnSpPr>
      <xdr:spPr>
        <a:xfrm flipV="1">
          <a:off x="3098800" y="12700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8" name="テキスト ボックス 377"/>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35560</xdr:rowOff>
    </xdr:from>
    <xdr:to>
      <xdr:col>4</xdr:col>
      <xdr:colOff>346075</xdr:colOff>
      <xdr:row>74</xdr:row>
      <xdr:rowOff>43180</xdr:rowOff>
    </xdr:to>
    <xdr:cxnSp macro="">
      <xdr:nvCxnSpPr>
        <xdr:cNvPr id="379" name="直線コネクタ 378"/>
        <xdr:cNvCxnSpPr/>
      </xdr:nvCxnSpPr>
      <xdr:spPr>
        <a:xfrm flipV="1">
          <a:off x="2209800" y="12722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1" name="テキスト ボックス 380"/>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43180</xdr:rowOff>
    </xdr:from>
    <xdr:to>
      <xdr:col>3</xdr:col>
      <xdr:colOff>142875</xdr:colOff>
      <xdr:row>74</xdr:row>
      <xdr:rowOff>58420</xdr:rowOff>
    </xdr:to>
    <xdr:cxnSp macro="">
      <xdr:nvCxnSpPr>
        <xdr:cNvPr id="382" name="直線コネクタ 381"/>
        <xdr:cNvCxnSpPr/>
      </xdr:nvCxnSpPr>
      <xdr:spPr>
        <a:xfrm flipV="1">
          <a:off x="1320800" y="12730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7620</xdr:rowOff>
    </xdr:from>
    <xdr:to>
      <xdr:col>7</xdr:col>
      <xdr:colOff>66675</xdr:colOff>
      <xdr:row>74</xdr:row>
      <xdr:rowOff>109220</xdr:rowOff>
    </xdr:to>
    <xdr:sp macro="" textlink="">
      <xdr:nvSpPr>
        <xdr:cNvPr id="392" name="円/楕円 391"/>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87647</xdr:rowOff>
    </xdr:from>
    <xdr:ext cx="762000" cy="259045"/>
    <xdr:sp macro="" textlink="">
      <xdr:nvSpPr>
        <xdr:cNvPr id="393" name="公債費該当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133350</xdr:rowOff>
    </xdr:from>
    <xdr:to>
      <xdr:col>5</xdr:col>
      <xdr:colOff>600075</xdr:colOff>
      <xdr:row>74</xdr:row>
      <xdr:rowOff>63500</xdr:rowOff>
    </xdr:to>
    <xdr:sp macro="" textlink="">
      <xdr:nvSpPr>
        <xdr:cNvPr id="394" name="円/楕円 393"/>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73677</xdr:rowOff>
    </xdr:from>
    <xdr:ext cx="736600" cy="259045"/>
    <xdr:sp macro="" textlink="">
      <xdr:nvSpPr>
        <xdr:cNvPr id="395" name="テキスト ボックス 394"/>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156210</xdr:rowOff>
    </xdr:from>
    <xdr:to>
      <xdr:col>4</xdr:col>
      <xdr:colOff>396875</xdr:colOff>
      <xdr:row>74</xdr:row>
      <xdr:rowOff>86360</xdr:rowOff>
    </xdr:to>
    <xdr:sp macro="" textlink="">
      <xdr:nvSpPr>
        <xdr:cNvPr id="396" name="円/楕円 395"/>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96537</xdr:rowOff>
    </xdr:from>
    <xdr:ext cx="762000" cy="259045"/>
    <xdr:sp macro="" textlink="">
      <xdr:nvSpPr>
        <xdr:cNvPr id="397" name="テキスト ボックス 396"/>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163830</xdr:rowOff>
    </xdr:from>
    <xdr:to>
      <xdr:col>3</xdr:col>
      <xdr:colOff>193675</xdr:colOff>
      <xdr:row>74</xdr:row>
      <xdr:rowOff>93980</xdr:rowOff>
    </xdr:to>
    <xdr:sp macro="" textlink="">
      <xdr:nvSpPr>
        <xdr:cNvPr id="398" name="円/楕円 397"/>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104157</xdr:rowOff>
    </xdr:from>
    <xdr:ext cx="762000" cy="259045"/>
    <xdr:sp macro="" textlink="">
      <xdr:nvSpPr>
        <xdr:cNvPr id="399" name="テキスト ボックス 398"/>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xdr:rowOff>
    </xdr:from>
    <xdr:to>
      <xdr:col>1</xdr:col>
      <xdr:colOff>676275</xdr:colOff>
      <xdr:row>74</xdr:row>
      <xdr:rowOff>109220</xdr:rowOff>
    </xdr:to>
    <xdr:sp macro="" textlink="">
      <xdr:nvSpPr>
        <xdr:cNvPr id="400" name="円/楕円 399"/>
        <xdr:cNvSpPr/>
      </xdr:nvSpPr>
      <xdr:spPr>
        <a:xfrm>
          <a:off x="1270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119397</xdr:rowOff>
    </xdr:from>
    <xdr:ext cx="762000" cy="259045"/>
    <xdr:sp macro="" textlink="">
      <xdr:nvSpPr>
        <xdr:cNvPr id="401" name="テキスト ボックス 400"/>
        <xdr:cNvSpPr txBox="1"/>
      </xdr:nvSpPr>
      <xdr:spPr>
        <a:xfrm>
          <a:off x="939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公債費以外の支出に係る経常収支比率は、平成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2.8</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扶助費や繰出金など、社会保障関係経費の増加が要因となり、類似団体内平均値</a:t>
          </a:r>
          <a:r>
            <a:rPr kumimoji="1" lang="en-US" altLang="ja-JP" sz="1300">
              <a:latin typeface="ＭＳ Ｐゴシック"/>
            </a:rPr>
            <a:t>79.7</a:t>
          </a:r>
          <a:r>
            <a:rPr kumimoji="1" lang="ja-JP" altLang="en-US" sz="1300">
              <a:latin typeface="ＭＳ Ｐゴシック"/>
            </a:rPr>
            <a:t>％と比較して依然として高い傾向が続いている。さらなる経常経費の抑制に努める。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111761</xdr:rowOff>
    </xdr:from>
    <xdr:to>
      <xdr:col>24</xdr:col>
      <xdr:colOff>31750</xdr:colOff>
      <xdr:row>79</xdr:row>
      <xdr:rowOff>153670</xdr:rowOff>
    </xdr:to>
    <xdr:cxnSp macro="">
      <xdr:nvCxnSpPr>
        <xdr:cNvPr id="434" name="直線コネクタ 433"/>
        <xdr:cNvCxnSpPr/>
      </xdr:nvCxnSpPr>
      <xdr:spPr>
        <a:xfrm>
          <a:off x="15671800" y="13484861"/>
          <a:ext cx="8382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5"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111761</xdr:rowOff>
    </xdr:from>
    <xdr:to>
      <xdr:col>22</xdr:col>
      <xdr:colOff>565150</xdr:colOff>
      <xdr:row>79</xdr:row>
      <xdr:rowOff>115570</xdr:rowOff>
    </xdr:to>
    <xdr:cxnSp macro="">
      <xdr:nvCxnSpPr>
        <xdr:cNvPr id="437" name="直線コネクタ 436"/>
        <xdr:cNvCxnSpPr/>
      </xdr:nvCxnSpPr>
      <xdr:spPr>
        <a:xfrm flipV="1">
          <a:off x="14782800" y="134848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8" name="フローチャート : 判断 437"/>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39" name="テキスト ボックス 438"/>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62230</xdr:rowOff>
    </xdr:from>
    <xdr:to>
      <xdr:col>21</xdr:col>
      <xdr:colOff>361950</xdr:colOff>
      <xdr:row>79</xdr:row>
      <xdr:rowOff>115570</xdr:rowOff>
    </xdr:to>
    <xdr:cxnSp macro="">
      <xdr:nvCxnSpPr>
        <xdr:cNvPr id="440" name="直線コネクタ 439"/>
        <xdr:cNvCxnSpPr/>
      </xdr:nvCxnSpPr>
      <xdr:spPr>
        <a:xfrm>
          <a:off x="13893800" y="1360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79</xdr:row>
      <xdr:rowOff>62230</xdr:rowOff>
    </xdr:to>
    <xdr:cxnSp macro="">
      <xdr:nvCxnSpPr>
        <xdr:cNvPr id="443" name="直線コネクタ 442"/>
        <xdr:cNvCxnSpPr/>
      </xdr:nvCxnSpPr>
      <xdr:spPr>
        <a:xfrm>
          <a:off x="13004800" y="134543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102870</xdr:rowOff>
    </xdr:from>
    <xdr:to>
      <xdr:col>24</xdr:col>
      <xdr:colOff>82550</xdr:colOff>
      <xdr:row>80</xdr:row>
      <xdr:rowOff>33020</xdr:rowOff>
    </xdr:to>
    <xdr:sp macro="" textlink="">
      <xdr:nvSpPr>
        <xdr:cNvPr id="453" name="円/楕円 452"/>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11447</xdr:rowOff>
    </xdr:from>
    <xdr:ext cx="762000" cy="259045"/>
    <xdr:sp macro="" textlink="">
      <xdr:nvSpPr>
        <xdr:cNvPr id="454" name="公債費以外該当値テキスト"/>
        <xdr:cNvSpPr txBox="1"/>
      </xdr:nvSpPr>
      <xdr:spPr>
        <a:xfrm>
          <a:off x="16598900" y="1355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60961</xdr:rowOff>
    </xdr:from>
    <xdr:to>
      <xdr:col>22</xdr:col>
      <xdr:colOff>615950</xdr:colOff>
      <xdr:row>78</xdr:row>
      <xdr:rowOff>162561</xdr:rowOff>
    </xdr:to>
    <xdr:sp macro="" textlink="">
      <xdr:nvSpPr>
        <xdr:cNvPr id="455" name="円/楕円 454"/>
        <xdr:cNvSpPr/>
      </xdr:nvSpPr>
      <xdr:spPr>
        <a:xfrm>
          <a:off x="15621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147338</xdr:rowOff>
    </xdr:from>
    <xdr:ext cx="736600" cy="259045"/>
    <xdr:sp macro="" textlink="">
      <xdr:nvSpPr>
        <xdr:cNvPr id="456" name="テキスト ボックス 455"/>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64770</xdr:rowOff>
    </xdr:from>
    <xdr:to>
      <xdr:col>21</xdr:col>
      <xdr:colOff>412750</xdr:colOff>
      <xdr:row>79</xdr:row>
      <xdr:rowOff>166370</xdr:rowOff>
    </xdr:to>
    <xdr:sp macro="" textlink="">
      <xdr:nvSpPr>
        <xdr:cNvPr id="457" name="円/楕円 456"/>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151147</xdr:rowOff>
    </xdr:from>
    <xdr:ext cx="762000" cy="259045"/>
    <xdr:sp macro="" textlink="">
      <xdr:nvSpPr>
        <xdr:cNvPr id="458" name="テキスト ボックス 457"/>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11430</xdr:rowOff>
    </xdr:from>
    <xdr:to>
      <xdr:col>20</xdr:col>
      <xdr:colOff>209550</xdr:colOff>
      <xdr:row>79</xdr:row>
      <xdr:rowOff>113030</xdr:rowOff>
    </xdr:to>
    <xdr:sp macro="" textlink="">
      <xdr:nvSpPr>
        <xdr:cNvPr id="459" name="円/楕円 458"/>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97807</xdr:rowOff>
    </xdr:from>
    <xdr:ext cx="762000" cy="259045"/>
    <xdr:sp macro="" textlink="">
      <xdr:nvSpPr>
        <xdr:cNvPr id="460" name="テキスト ボックス 459"/>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61" name="円/楕円 460"/>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62" name="テキスト ボックス 461"/>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東京都町田市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63297</xdr:rowOff>
    </xdr:from>
    <xdr:to>
      <xdr:col>4</xdr:col>
      <xdr:colOff>1117600</xdr:colOff>
      <xdr:row>17</xdr:row>
      <xdr:rowOff>122314</xdr:rowOff>
    </xdr:to>
    <xdr:cxnSp macro="">
      <xdr:nvCxnSpPr>
        <xdr:cNvPr id="50" name="直線コネクタ 49"/>
        <xdr:cNvCxnSpPr/>
      </xdr:nvCxnSpPr>
      <xdr:spPr bwMode="auto">
        <a:xfrm>
          <a:off x="5003800" y="3025572"/>
          <a:ext cx="647700" cy="59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63297</xdr:rowOff>
    </xdr:from>
    <xdr:to>
      <xdr:col>4</xdr:col>
      <xdr:colOff>469900</xdr:colOff>
      <xdr:row>17</xdr:row>
      <xdr:rowOff>78384</xdr:rowOff>
    </xdr:to>
    <xdr:cxnSp macro="">
      <xdr:nvCxnSpPr>
        <xdr:cNvPr id="53" name="直線コネクタ 52"/>
        <xdr:cNvCxnSpPr/>
      </xdr:nvCxnSpPr>
      <xdr:spPr bwMode="auto">
        <a:xfrm flipV="1">
          <a:off x="4305300" y="3025572"/>
          <a:ext cx="6985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121501</xdr:rowOff>
    </xdr:from>
    <xdr:to>
      <xdr:col>4</xdr:col>
      <xdr:colOff>520700</xdr:colOff>
      <xdr:row>16</xdr:row>
      <xdr:rowOff>51651</xdr:rowOff>
    </xdr:to>
    <xdr:sp macro="" textlink="">
      <xdr:nvSpPr>
        <xdr:cNvPr id="54" name="フローチャート : 判断 53"/>
        <xdr:cNvSpPr/>
      </xdr:nvSpPr>
      <xdr:spPr bwMode="auto">
        <a:xfrm>
          <a:off x="4953000" y="2740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61828</xdr:rowOff>
    </xdr:from>
    <xdr:ext cx="736600" cy="259045"/>
    <xdr:sp macro="" textlink="">
      <xdr:nvSpPr>
        <xdr:cNvPr id="55" name="テキスト ボックス 54"/>
        <xdr:cNvSpPr txBox="1"/>
      </xdr:nvSpPr>
      <xdr:spPr>
        <a:xfrm>
          <a:off x="4622800" y="250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78384</xdr:rowOff>
    </xdr:from>
    <xdr:to>
      <xdr:col>3</xdr:col>
      <xdr:colOff>904875</xdr:colOff>
      <xdr:row>17</xdr:row>
      <xdr:rowOff>99492</xdr:rowOff>
    </xdr:to>
    <xdr:cxnSp macro="">
      <xdr:nvCxnSpPr>
        <xdr:cNvPr id="56" name="直線コネクタ 55"/>
        <xdr:cNvCxnSpPr/>
      </xdr:nvCxnSpPr>
      <xdr:spPr bwMode="auto">
        <a:xfrm flipV="1">
          <a:off x="3606800" y="3040659"/>
          <a:ext cx="698500" cy="2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99492</xdr:rowOff>
    </xdr:from>
    <xdr:to>
      <xdr:col>3</xdr:col>
      <xdr:colOff>206375</xdr:colOff>
      <xdr:row>17</xdr:row>
      <xdr:rowOff>124866</xdr:rowOff>
    </xdr:to>
    <xdr:cxnSp macro="">
      <xdr:nvCxnSpPr>
        <xdr:cNvPr id="59" name="直線コネクタ 58"/>
        <xdr:cNvCxnSpPr/>
      </xdr:nvCxnSpPr>
      <xdr:spPr bwMode="auto">
        <a:xfrm flipV="1">
          <a:off x="2908300" y="3061767"/>
          <a:ext cx="698500" cy="2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71514</xdr:rowOff>
    </xdr:from>
    <xdr:to>
      <xdr:col>5</xdr:col>
      <xdr:colOff>34925</xdr:colOff>
      <xdr:row>18</xdr:row>
      <xdr:rowOff>1664</xdr:rowOff>
    </xdr:to>
    <xdr:sp macro="" textlink="">
      <xdr:nvSpPr>
        <xdr:cNvPr id="69" name="円/楕円 68"/>
        <xdr:cNvSpPr/>
      </xdr:nvSpPr>
      <xdr:spPr bwMode="auto">
        <a:xfrm>
          <a:off x="5600700" y="303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43591</xdr:rowOff>
    </xdr:from>
    <xdr:ext cx="762000" cy="259045"/>
    <xdr:sp macro="" textlink="">
      <xdr:nvSpPr>
        <xdr:cNvPr id="70" name="人口1人当たり決算額の推移該当値テキスト130"/>
        <xdr:cNvSpPr txBox="1"/>
      </xdr:nvSpPr>
      <xdr:spPr>
        <a:xfrm>
          <a:off x="5740400" y="300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52,373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12497</xdr:rowOff>
    </xdr:from>
    <xdr:to>
      <xdr:col>4</xdr:col>
      <xdr:colOff>520700</xdr:colOff>
      <xdr:row>17</xdr:row>
      <xdr:rowOff>114097</xdr:rowOff>
    </xdr:to>
    <xdr:sp macro="" textlink="">
      <xdr:nvSpPr>
        <xdr:cNvPr id="71" name="円/楕円 70"/>
        <xdr:cNvSpPr/>
      </xdr:nvSpPr>
      <xdr:spPr bwMode="auto">
        <a:xfrm>
          <a:off x="4953000" y="2974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98874</xdr:rowOff>
    </xdr:from>
    <xdr:ext cx="736600" cy="259045"/>
    <xdr:sp macro="" textlink="">
      <xdr:nvSpPr>
        <xdr:cNvPr id="72" name="テキスト ボックス 71"/>
        <xdr:cNvSpPr txBox="1"/>
      </xdr:nvSpPr>
      <xdr:spPr>
        <a:xfrm>
          <a:off x="4622800" y="3061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53,922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27584</xdr:rowOff>
    </xdr:from>
    <xdr:to>
      <xdr:col>3</xdr:col>
      <xdr:colOff>955675</xdr:colOff>
      <xdr:row>17</xdr:row>
      <xdr:rowOff>129184</xdr:rowOff>
    </xdr:to>
    <xdr:sp macro="" textlink="">
      <xdr:nvSpPr>
        <xdr:cNvPr id="73" name="円/楕円 72"/>
        <xdr:cNvSpPr/>
      </xdr:nvSpPr>
      <xdr:spPr bwMode="auto">
        <a:xfrm>
          <a:off x="4254500" y="298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113961</xdr:rowOff>
    </xdr:from>
    <xdr:ext cx="762000" cy="259045"/>
    <xdr:sp macro="" textlink="">
      <xdr:nvSpPr>
        <xdr:cNvPr id="74" name="テキスト ボックス 73"/>
        <xdr:cNvSpPr txBox="1"/>
      </xdr:nvSpPr>
      <xdr:spPr>
        <a:xfrm>
          <a:off x="3924300" y="307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53,526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48692</xdr:rowOff>
    </xdr:from>
    <xdr:to>
      <xdr:col>3</xdr:col>
      <xdr:colOff>257175</xdr:colOff>
      <xdr:row>17</xdr:row>
      <xdr:rowOff>150292</xdr:rowOff>
    </xdr:to>
    <xdr:sp macro="" textlink="">
      <xdr:nvSpPr>
        <xdr:cNvPr id="75" name="円/楕円 74"/>
        <xdr:cNvSpPr/>
      </xdr:nvSpPr>
      <xdr:spPr bwMode="auto">
        <a:xfrm>
          <a:off x="3556000" y="301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135069</xdr:rowOff>
    </xdr:from>
    <xdr:ext cx="762000" cy="259045"/>
    <xdr:sp macro="" textlink="">
      <xdr:nvSpPr>
        <xdr:cNvPr id="76" name="テキスト ボックス 75"/>
        <xdr:cNvSpPr txBox="1"/>
      </xdr:nvSpPr>
      <xdr:spPr>
        <a:xfrm>
          <a:off x="3225800" y="309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52,972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74066</xdr:rowOff>
    </xdr:from>
    <xdr:to>
      <xdr:col>2</xdr:col>
      <xdr:colOff>692150</xdr:colOff>
      <xdr:row>18</xdr:row>
      <xdr:rowOff>4216</xdr:rowOff>
    </xdr:to>
    <xdr:sp macro="" textlink="">
      <xdr:nvSpPr>
        <xdr:cNvPr id="77" name="円/楕円 76"/>
        <xdr:cNvSpPr/>
      </xdr:nvSpPr>
      <xdr:spPr bwMode="auto">
        <a:xfrm>
          <a:off x="2857500" y="303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160443</xdr:rowOff>
    </xdr:from>
    <xdr:ext cx="762000" cy="259045"/>
    <xdr:sp macro="" textlink="">
      <xdr:nvSpPr>
        <xdr:cNvPr id="78" name="テキスト ボックス 77"/>
        <xdr:cNvSpPr txBox="1"/>
      </xdr:nvSpPr>
      <xdr:spPr>
        <a:xfrm>
          <a:off x="2527300" y="312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108941</xdr:rowOff>
    </xdr:from>
    <xdr:to>
      <xdr:col>4</xdr:col>
      <xdr:colOff>1117600</xdr:colOff>
      <xdr:row>37</xdr:row>
      <xdr:rowOff>113208</xdr:rowOff>
    </xdr:to>
    <xdr:cxnSp macro="">
      <xdr:nvCxnSpPr>
        <xdr:cNvPr id="111" name="直線コネクタ 110"/>
        <xdr:cNvCxnSpPr/>
      </xdr:nvCxnSpPr>
      <xdr:spPr bwMode="auto">
        <a:xfrm flipV="1">
          <a:off x="5003800" y="7233641"/>
          <a:ext cx="6477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113208</xdr:rowOff>
    </xdr:from>
    <xdr:to>
      <xdr:col>4</xdr:col>
      <xdr:colOff>469900</xdr:colOff>
      <xdr:row>37</xdr:row>
      <xdr:rowOff>179274</xdr:rowOff>
    </xdr:to>
    <xdr:cxnSp macro="">
      <xdr:nvCxnSpPr>
        <xdr:cNvPr id="114" name="直線コネクタ 113"/>
        <xdr:cNvCxnSpPr/>
      </xdr:nvCxnSpPr>
      <xdr:spPr bwMode="auto">
        <a:xfrm flipV="1">
          <a:off x="4305300" y="7237908"/>
          <a:ext cx="698500" cy="66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245745</xdr:rowOff>
    </xdr:from>
    <xdr:to>
      <xdr:col>4</xdr:col>
      <xdr:colOff>520700</xdr:colOff>
      <xdr:row>36</xdr:row>
      <xdr:rowOff>4445</xdr:rowOff>
    </xdr:to>
    <xdr:sp macro="" textlink="">
      <xdr:nvSpPr>
        <xdr:cNvPr id="115" name="フローチャート : 判断 114"/>
        <xdr:cNvSpPr/>
      </xdr:nvSpPr>
      <xdr:spPr bwMode="auto">
        <a:xfrm>
          <a:off x="4953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14622</xdr:rowOff>
    </xdr:from>
    <xdr:ext cx="736600" cy="259045"/>
    <xdr:sp macro="" textlink="">
      <xdr:nvSpPr>
        <xdr:cNvPr id="116" name="テキスト ボックス 115"/>
        <xdr:cNvSpPr txBox="1"/>
      </xdr:nvSpPr>
      <xdr:spPr>
        <a:xfrm>
          <a:off x="4622800" y="662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179274</xdr:rowOff>
    </xdr:from>
    <xdr:to>
      <xdr:col>3</xdr:col>
      <xdr:colOff>904875</xdr:colOff>
      <xdr:row>37</xdr:row>
      <xdr:rowOff>183617</xdr:rowOff>
    </xdr:to>
    <xdr:cxnSp macro="">
      <xdr:nvCxnSpPr>
        <xdr:cNvPr id="117" name="直線コネクタ 116"/>
        <xdr:cNvCxnSpPr/>
      </xdr:nvCxnSpPr>
      <xdr:spPr bwMode="auto">
        <a:xfrm flipV="1">
          <a:off x="3606800" y="7303974"/>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160071</xdr:rowOff>
    </xdr:from>
    <xdr:to>
      <xdr:col>3</xdr:col>
      <xdr:colOff>206375</xdr:colOff>
      <xdr:row>37</xdr:row>
      <xdr:rowOff>183617</xdr:rowOff>
    </xdr:to>
    <xdr:cxnSp macro="">
      <xdr:nvCxnSpPr>
        <xdr:cNvPr id="120" name="直線コネクタ 119"/>
        <xdr:cNvCxnSpPr/>
      </xdr:nvCxnSpPr>
      <xdr:spPr bwMode="auto">
        <a:xfrm>
          <a:off x="2908300" y="7284771"/>
          <a:ext cx="6985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58141</xdr:rowOff>
    </xdr:from>
    <xdr:to>
      <xdr:col>5</xdr:col>
      <xdr:colOff>34925</xdr:colOff>
      <xdr:row>37</xdr:row>
      <xdr:rowOff>159741</xdr:rowOff>
    </xdr:to>
    <xdr:sp macro="" textlink="">
      <xdr:nvSpPr>
        <xdr:cNvPr id="130" name="円/楕円 129"/>
        <xdr:cNvSpPr/>
      </xdr:nvSpPr>
      <xdr:spPr bwMode="auto">
        <a:xfrm>
          <a:off x="5600700" y="718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138168</xdr:rowOff>
    </xdr:from>
    <xdr:ext cx="762000" cy="259045"/>
    <xdr:sp macro="" textlink="">
      <xdr:nvSpPr>
        <xdr:cNvPr id="131" name="人口1人当たり決算額の推移該当値テキスト445"/>
        <xdr:cNvSpPr txBox="1"/>
      </xdr:nvSpPr>
      <xdr:spPr>
        <a:xfrm>
          <a:off x="5740400" y="709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62408</xdr:rowOff>
    </xdr:from>
    <xdr:to>
      <xdr:col>4</xdr:col>
      <xdr:colOff>520700</xdr:colOff>
      <xdr:row>37</xdr:row>
      <xdr:rowOff>164008</xdr:rowOff>
    </xdr:to>
    <xdr:sp macro="" textlink="">
      <xdr:nvSpPr>
        <xdr:cNvPr id="132" name="円/楕円 131"/>
        <xdr:cNvSpPr/>
      </xdr:nvSpPr>
      <xdr:spPr bwMode="auto">
        <a:xfrm>
          <a:off x="4953000" y="718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148785</xdr:rowOff>
    </xdr:from>
    <xdr:ext cx="736600" cy="259045"/>
    <xdr:sp macro="" textlink="">
      <xdr:nvSpPr>
        <xdr:cNvPr id="133" name="テキスト ボックス 132"/>
        <xdr:cNvSpPr txBox="1"/>
      </xdr:nvSpPr>
      <xdr:spPr>
        <a:xfrm>
          <a:off x="4622800" y="727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128474</xdr:rowOff>
    </xdr:from>
    <xdr:to>
      <xdr:col>3</xdr:col>
      <xdr:colOff>955675</xdr:colOff>
      <xdr:row>37</xdr:row>
      <xdr:rowOff>230074</xdr:rowOff>
    </xdr:to>
    <xdr:sp macro="" textlink="">
      <xdr:nvSpPr>
        <xdr:cNvPr id="134" name="円/楕円 133"/>
        <xdr:cNvSpPr/>
      </xdr:nvSpPr>
      <xdr:spPr bwMode="auto">
        <a:xfrm>
          <a:off x="4254500" y="7253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214851</xdr:rowOff>
    </xdr:from>
    <xdr:ext cx="762000" cy="259045"/>
    <xdr:sp macro="" textlink="">
      <xdr:nvSpPr>
        <xdr:cNvPr id="135" name="テキスト ボックス 134"/>
        <xdr:cNvSpPr txBox="1"/>
      </xdr:nvSpPr>
      <xdr:spPr>
        <a:xfrm>
          <a:off x="3924300" y="73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132817</xdr:rowOff>
    </xdr:from>
    <xdr:to>
      <xdr:col>3</xdr:col>
      <xdr:colOff>257175</xdr:colOff>
      <xdr:row>37</xdr:row>
      <xdr:rowOff>234417</xdr:rowOff>
    </xdr:to>
    <xdr:sp macro="" textlink="">
      <xdr:nvSpPr>
        <xdr:cNvPr id="136" name="円/楕円 135"/>
        <xdr:cNvSpPr/>
      </xdr:nvSpPr>
      <xdr:spPr bwMode="auto">
        <a:xfrm>
          <a:off x="3556000" y="725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219194</xdr:rowOff>
    </xdr:from>
    <xdr:ext cx="762000" cy="259045"/>
    <xdr:sp macro="" textlink="">
      <xdr:nvSpPr>
        <xdr:cNvPr id="137" name="テキスト ボックス 136"/>
        <xdr:cNvSpPr txBox="1"/>
      </xdr:nvSpPr>
      <xdr:spPr>
        <a:xfrm>
          <a:off x="3225800" y="734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109271</xdr:rowOff>
    </xdr:from>
    <xdr:to>
      <xdr:col>2</xdr:col>
      <xdr:colOff>692150</xdr:colOff>
      <xdr:row>37</xdr:row>
      <xdr:rowOff>210871</xdr:rowOff>
    </xdr:to>
    <xdr:sp macro="" textlink="">
      <xdr:nvSpPr>
        <xdr:cNvPr id="138" name="円/楕円 137"/>
        <xdr:cNvSpPr/>
      </xdr:nvSpPr>
      <xdr:spPr bwMode="auto">
        <a:xfrm>
          <a:off x="2857500" y="7233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195648</xdr:rowOff>
    </xdr:from>
    <xdr:ext cx="762000" cy="259045"/>
    <xdr:sp macro="" textlink="">
      <xdr:nvSpPr>
        <xdr:cNvPr id="139" name="テキスト ボックス 138"/>
        <xdr:cNvSpPr txBox="1"/>
      </xdr:nvSpPr>
      <xdr:spPr>
        <a:xfrm>
          <a:off x="2527300" y="7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東京都町田市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428,572
423,067
71.80
144,519,334
139,899,675
4,359,336
77,188,344
74,209,706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72949</xdr:rowOff>
    </xdr:from>
    <xdr:to>
      <xdr:col>6</xdr:col>
      <xdr:colOff>511175</xdr:colOff>
      <xdr:row>35</xdr:row>
      <xdr:rowOff>167269</xdr:rowOff>
    </xdr:to>
    <xdr:cxnSp macro="">
      <xdr:nvCxnSpPr>
        <xdr:cNvPr id="59" name="直線コネクタ 58"/>
        <xdr:cNvCxnSpPr/>
      </xdr:nvCxnSpPr>
      <xdr:spPr>
        <a:xfrm>
          <a:off x="3797300" y="6073699"/>
          <a:ext cx="838200" cy="9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72949</xdr:rowOff>
    </xdr:from>
    <xdr:to>
      <xdr:col>5</xdr:col>
      <xdr:colOff>358775</xdr:colOff>
      <xdr:row>35</xdr:row>
      <xdr:rowOff>100929</xdr:rowOff>
    </xdr:to>
    <xdr:cxnSp macro="">
      <xdr:nvCxnSpPr>
        <xdr:cNvPr id="62" name="直線コネクタ 61"/>
        <xdr:cNvCxnSpPr/>
      </xdr:nvCxnSpPr>
      <xdr:spPr>
        <a:xfrm flipV="1">
          <a:off x="2908300" y="6073699"/>
          <a:ext cx="8890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132060</xdr:rowOff>
    </xdr:from>
    <xdr:to>
      <xdr:col>5</xdr:col>
      <xdr:colOff>409575</xdr:colOff>
      <xdr:row>34</xdr:row>
      <xdr:rowOff>62210</xdr:rowOff>
    </xdr:to>
    <xdr:sp macro="" textlink="">
      <xdr:nvSpPr>
        <xdr:cNvPr id="63" name="フローチャート : 判断 62"/>
        <xdr:cNvSpPr/>
      </xdr:nvSpPr>
      <xdr:spPr>
        <a:xfrm>
          <a:off x="3746500" y="578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78737</xdr:rowOff>
    </xdr:from>
    <xdr:ext cx="534377" cy="259045"/>
    <xdr:sp macro="" textlink="">
      <xdr:nvSpPr>
        <xdr:cNvPr id="64" name="テキスト ボックス 63"/>
        <xdr:cNvSpPr txBox="1"/>
      </xdr:nvSpPr>
      <xdr:spPr>
        <a:xfrm>
          <a:off x="3530111" y="55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25491</xdr:rowOff>
    </xdr:from>
    <xdr:to>
      <xdr:col>4</xdr:col>
      <xdr:colOff>155575</xdr:colOff>
      <xdr:row>35</xdr:row>
      <xdr:rowOff>100929</xdr:rowOff>
    </xdr:to>
    <xdr:cxnSp macro="">
      <xdr:nvCxnSpPr>
        <xdr:cNvPr id="65" name="直線コネクタ 64"/>
        <xdr:cNvCxnSpPr/>
      </xdr:nvCxnSpPr>
      <xdr:spPr>
        <a:xfrm>
          <a:off x="2019300" y="6026241"/>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25491</xdr:rowOff>
    </xdr:from>
    <xdr:to>
      <xdr:col>2</xdr:col>
      <xdr:colOff>638175</xdr:colOff>
      <xdr:row>35</xdr:row>
      <xdr:rowOff>142398</xdr:rowOff>
    </xdr:to>
    <xdr:cxnSp macro="">
      <xdr:nvCxnSpPr>
        <xdr:cNvPr id="68" name="直線コネクタ 67"/>
        <xdr:cNvCxnSpPr/>
      </xdr:nvCxnSpPr>
      <xdr:spPr>
        <a:xfrm flipV="1">
          <a:off x="1130300" y="6026241"/>
          <a:ext cx="889000" cy="11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116469</xdr:rowOff>
    </xdr:from>
    <xdr:to>
      <xdr:col>6</xdr:col>
      <xdr:colOff>561975</xdr:colOff>
      <xdr:row>36</xdr:row>
      <xdr:rowOff>46619</xdr:rowOff>
    </xdr:to>
    <xdr:sp macro="" textlink="">
      <xdr:nvSpPr>
        <xdr:cNvPr id="78" name="円/楕円 77"/>
        <xdr:cNvSpPr/>
      </xdr:nvSpPr>
      <xdr:spPr>
        <a:xfrm>
          <a:off x="4584700" y="611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94896</xdr:rowOff>
    </xdr:from>
    <xdr:ext cx="534377" cy="259045"/>
    <xdr:sp macro="" textlink="">
      <xdr:nvSpPr>
        <xdr:cNvPr id="79" name="人件費該当値テキスト"/>
        <xdr:cNvSpPr txBox="1"/>
      </xdr:nvSpPr>
      <xdr:spPr>
        <a:xfrm>
          <a:off x="4686300" y="609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22149</xdr:rowOff>
    </xdr:from>
    <xdr:to>
      <xdr:col>5</xdr:col>
      <xdr:colOff>409575</xdr:colOff>
      <xdr:row>35</xdr:row>
      <xdr:rowOff>123749</xdr:rowOff>
    </xdr:to>
    <xdr:sp macro="" textlink="">
      <xdr:nvSpPr>
        <xdr:cNvPr id="80" name="円/楕円 79"/>
        <xdr:cNvSpPr/>
      </xdr:nvSpPr>
      <xdr:spPr>
        <a:xfrm>
          <a:off x="37465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114876</xdr:rowOff>
    </xdr:from>
    <xdr:ext cx="534377" cy="259045"/>
    <xdr:sp macro="" textlink="">
      <xdr:nvSpPr>
        <xdr:cNvPr id="81" name="テキスト ボックス 80"/>
        <xdr:cNvSpPr txBox="1"/>
      </xdr:nvSpPr>
      <xdr:spPr>
        <a:xfrm>
          <a:off x="3530111" y="61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50129</xdr:rowOff>
    </xdr:from>
    <xdr:to>
      <xdr:col>4</xdr:col>
      <xdr:colOff>206375</xdr:colOff>
      <xdr:row>35</xdr:row>
      <xdr:rowOff>151729</xdr:rowOff>
    </xdr:to>
    <xdr:sp macro="" textlink="">
      <xdr:nvSpPr>
        <xdr:cNvPr id="82" name="円/楕円 81"/>
        <xdr:cNvSpPr/>
      </xdr:nvSpPr>
      <xdr:spPr>
        <a:xfrm>
          <a:off x="2857500" y="60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142856</xdr:rowOff>
    </xdr:from>
    <xdr:ext cx="534377" cy="259045"/>
    <xdr:sp macro="" textlink="">
      <xdr:nvSpPr>
        <xdr:cNvPr id="83" name="テキスト ボックス 82"/>
        <xdr:cNvSpPr txBox="1"/>
      </xdr:nvSpPr>
      <xdr:spPr>
        <a:xfrm>
          <a:off x="2641111" y="614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146141</xdr:rowOff>
    </xdr:from>
    <xdr:to>
      <xdr:col>3</xdr:col>
      <xdr:colOff>3175</xdr:colOff>
      <xdr:row>35</xdr:row>
      <xdr:rowOff>76291</xdr:rowOff>
    </xdr:to>
    <xdr:sp macro="" textlink="">
      <xdr:nvSpPr>
        <xdr:cNvPr id="84" name="円/楕円 83"/>
        <xdr:cNvSpPr/>
      </xdr:nvSpPr>
      <xdr:spPr>
        <a:xfrm>
          <a:off x="1968500" y="59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67418</xdr:rowOff>
    </xdr:from>
    <xdr:ext cx="534377" cy="259045"/>
    <xdr:sp macro="" textlink="">
      <xdr:nvSpPr>
        <xdr:cNvPr id="85" name="テキスト ボックス 84"/>
        <xdr:cNvSpPr txBox="1"/>
      </xdr:nvSpPr>
      <xdr:spPr>
        <a:xfrm>
          <a:off x="1752111" y="60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91598</xdr:rowOff>
    </xdr:from>
    <xdr:to>
      <xdr:col>1</xdr:col>
      <xdr:colOff>485775</xdr:colOff>
      <xdr:row>36</xdr:row>
      <xdr:rowOff>21748</xdr:rowOff>
    </xdr:to>
    <xdr:sp macro="" textlink="">
      <xdr:nvSpPr>
        <xdr:cNvPr id="86" name="円/楕円 85"/>
        <xdr:cNvSpPr/>
      </xdr:nvSpPr>
      <xdr:spPr>
        <a:xfrm>
          <a:off x="1079500" y="60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12875</xdr:rowOff>
    </xdr:from>
    <xdr:ext cx="534377" cy="259045"/>
    <xdr:sp macro="" textlink="">
      <xdr:nvSpPr>
        <xdr:cNvPr id="87" name="テキスト ボックス 86"/>
        <xdr:cNvSpPr txBox="1"/>
      </xdr:nvSpPr>
      <xdr:spPr>
        <a:xfrm>
          <a:off x="863111" y="61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46153</xdr:rowOff>
    </xdr:from>
    <xdr:to>
      <xdr:col>6</xdr:col>
      <xdr:colOff>511175</xdr:colOff>
      <xdr:row>58</xdr:row>
      <xdr:rowOff>49567</xdr:rowOff>
    </xdr:to>
    <xdr:cxnSp macro="">
      <xdr:nvCxnSpPr>
        <xdr:cNvPr id="116" name="直線コネクタ 115"/>
        <xdr:cNvCxnSpPr/>
      </xdr:nvCxnSpPr>
      <xdr:spPr>
        <a:xfrm flipV="1">
          <a:off x="3797300" y="9990253"/>
          <a:ext cx="8382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41916</xdr:rowOff>
    </xdr:from>
    <xdr:to>
      <xdr:col>5</xdr:col>
      <xdr:colOff>358775</xdr:colOff>
      <xdr:row>58</xdr:row>
      <xdr:rowOff>49567</xdr:rowOff>
    </xdr:to>
    <xdr:cxnSp macro="">
      <xdr:nvCxnSpPr>
        <xdr:cNvPr id="119" name="直線コネクタ 118"/>
        <xdr:cNvCxnSpPr/>
      </xdr:nvCxnSpPr>
      <xdr:spPr>
        <a:xfrm>
          <a:off x="2908300" y="9986016"/>
          <a:ext cx="889000" cy="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138194</xdr:rowOff>
    </xdr:from>
    <xdr:to>
      <xdr:col>5</xdr:col>
      <xdr:colOff>409575</xdr:colOff>
      <xdr:row>58</xdr:row>
      <xdr:rowOff>68344</xdr:rowOff>
    </xdr:to>
    <xdr:sp macro="" textlink="">
      <xdr:nvSpPr>
        <xdr:cNvPr id="120" name="フローチャート : 判断 119"/>
        <xdr:cNvSpPr/>
      </xdr:nvSpPr>
      <xdr:spPr>
        <a:xfrm>
          <a:off x="3746500" y="991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84871</xdr:rowOff>
    </xdr:from>
    <xdr:ext cx="534377" cy="259045"/>
    <xdr:sp macro="" textlink="">
      <xdr:nvSpPr>
        <xdr:cNvPr id="121" name="テキスト ボックス 120"/>
        <xdr:cNvSpPr txBox="1"/>
      </xdr:nvSpPr>
      <xdr:spPr>
        <a:xfrm>
          <a:off x="3530111" y="96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41916</xdr:rowOff>
    </xdr:from>
    <xdr:to>
      <xdr:col>4</xdr:col>
      <xdr:colOff>155575</xdr:colOff>
      <xdr:row>58</xdr:row>
      <xdr:rowOff>51594</xdr:rowOff>
    </xdr:to>
    <xdr:cxnSp macro="">
      <xdr:nvCxnSpPr>
        <xdr:cNvPr id="122" name="直線コネクタ 121"/>
        <xdr:cNvCxnSpPr/>
      </xdr:nvCxnSpPr>
      <xdr:spPr>
        <a:xfrm flipV="1">
          <a:off x="2019300" y="9986016"/>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50790</xdr:rowOff>
    </xdr:from>
    <xdr:to>
      <xdr:col>2</xdr:col>
      <xdr:colOff>638175</xdr:colOff>
      <xdr:row>58</xdr:row>
      <xdr:rowOff>51594</xdr:rowOff>
    </xdr:to>
    <xdr:cxnSp macro="">
      <xdr:nvCxnSpPr>
        <xdr:cNvPr id="125" name="直線コネクタ 124"/>
        <xdr:cNvCxnSpPr/>
      </xdr:nvCxnSpPr>
      <xdr:spPr>
        <a:xfrm>
          <a:off x="1130300" y="9994890"/>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166803</xdr:rowOff>
    </xdr:from>
    <xdr:to>
      <xdr:col>6</xdr:col>
      <xdr:colOff>561975</xdr:colOff>
      <xdr:row>58</xdr:row>
      <xdr:rowOff>96953</xdr:rowOff>
    </xdr:to>
    <xdr:sp macro="" textlink="">
      <xdr:nvSpPr>
        <xdr:cNvPr id="135" name="円/楕円 134"/>
        <xdr:cNvSpPr/>
      </xdr:nvSpPr>
      <xdr:spPr>
        <a:xfrm>
          <a:off x="4584700" y="99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81730</xdr:rowOff>
    </xdr:from>
    <xdr:ext cx="534377" cy="259045"/>
    <xdr:sp macro="" textlink="">
      <xdr:nvSpPr>
        <xdr:cNvPr id="136" name="物件費該当値テキスト"/>
        <xdr:cNvSpPr txBox="1"/>
      </xdr:nvSpPr>
      <xdr:spPr>
        <a:xfrm>
          <a:off x="4686300" y="98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170217</xdr:rowOff>
    </xdr:from>
    <xdr:to>
      <xdr:col>5</xdr:col>
      <xdr:colOff>409575</xdr:colOff>
      <xdr:row>58</xdr:row>
      <xdr:rowOff>100367</xdr:rowOff>
    </xdr:to>
    <xdr:sp macro="" textlink="">
      <xdr:nvSpPr>
        <xdr:cNvPr id="137" name="円/楕円 136"/>
        <xdr:cNvSpPr/>
      </xdr:nvSpPr>
      <xdr:spPr>
        <a:xfrm>
          <a:off x="3746500" y="994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91494</xdr:rowOff>
    </xdr:from>
    <xdr:ext cx="534377" cy="259045"/>
    <xdr:sp macro="" textlink="">
      <xdr:nvSpPr>
        <xdr:cNvPr id="138" name="テキスト ボックス 137"/>
        <xdr:cNvSpPr txBox="1"/>
      </xdr:nvSpPr>
      <xdr:spPr>
        <a:xfrm>
          <a:off x="3530111" y="100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162566</xdr:rowOff>
    </xdr:from>
    <xdr:to>
      <xdr:col>4</xdr:col>
      <xdr:colOff>206375</xdr:colOff>
      <xdr:row>58</xdr:row>
      <xdr:rowOff>92716</xdr:rowOff>
    </xdr:to>
    <xdr:sp macro="" textlink="">
      <xdr:nvSpPr>
        <xdr:cNvPr id="139" name="円/楕円 138"/>
        <xdr:cNvSpPr/>
      </xdr:nvSpPr>
      <xdr:spPr>
        <a:xfrm>
          <a:off x="2857500" y="99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83843</xdr:rowOff>
    </xdr:from>
    <xdr:ext cx="534377" cy="259045"/>
    <xdr:sp macro="" textlink="">
      <xdr:nvSpPr>
        <xdr:cNvPr id="140" name="テキスト ボックス 139"/>
        <xdr:cNvSpPr txBox="1"/>
      </xdr:nvSpPr>
      <xdr:spPr>
        <a:xfrm>
          <a:off x="2641111" y="1002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794</xdr:rowOff>
    </xdr:from>
    <xdr:to>
      <xdr:col>3</xdr:col>
      <xdr:colOff>3175</xdr:colOff>
      <xdr:row>58</xdr:row>
      <xdr:rowOff>102394</xdr:rowOff>
    </xdr:to>
    <xdr:sp macro="" textlink="">
      <xdr:nvSpPr>
        <xdr:cNvPr id="141" name="円/楕円 140"/>
        <xdr:cNvSpPr/>
      </xdr:nvSpPr>
      <xdr:spPr>
        <a:xfrm>
          <a:off x="1968500" y="99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93521</xdr:rowOff>
    </xdr:from>
    <xdr:ext cx="534377" cy="259045"/>
    <xdr:sp macro="" textlink="">
      <xdr:nvSpPr>
        <xdr:cNvPr id="142" name="テキスト ボックス 141"/>
        <xdr:cNvSpPr txBox="1"/>
      </xdr:nvSpPr>
      <xdr:spPr>
        <a:xfrm>
          <a:off x="1752111" y="100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171440</xdr:rowOff>
    </xdr:from>
    <xdr:to>
      <xdr:col>1</xdr:col>
      <xdr:colOff>485775</xdr:colOff>
      <xdr:row>58</xdr:row>
      <xdr:rowOff>101590</xdr:rowOff>
    </xdr:to>
    <xdr:sp macro="" textlink="">
      <xdr:nvSpPr>
        <xdr:cNvPr id="143" name="円/楕円 142"/>
        <xdr:cNvSpPr/>
      </xdr:nvSpPr>
      <xdr:spPr>
        <a:xfrm>
          <a:off x="1079500" y="994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92717</xdr:rowOff>
    </xdr:from>
    <xdr:ext cx="534377" cy="259045"/>
    <xdr:sp macro="" textlink="">
      <xdr:nvSpPr>
        <xdr:cNvPr id="144" name="テキスト ボックス 143"/>
        <xdr:cNvSpPr txBox="1"/>
      </xdr:nvSpPr>
      <xdr:spPr>
        <a:xfrm>
          <a:off x="863111" y="1003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120650</xdr:rowOff>
    </xdr:from>
    <xdr:to>
      <xdr:col>6</xdr:col>
      <xdr:colOff>511175</xdr:colOff>
      <xdr:row>78</xdr:row>
      <xdr:rowOff>34108</xdr:rowOff>
    </xdr:to>
    <xdr:cxnSp macro="">
      <xdr:nvCxnSpPr>
        <xdr:cNvPr id="175" name="直線コネクタ 174"/>
        <xdr:cNvCxnSpPr/>
      </xdr:nvCxnSpPr>
      <xdr:spPr>
        <a:xfrm flipV="1">
          <a:off x="3797300" y="1332230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131426</xdr:rowOff>
    </xdr:from>
    <xdr:to>
      <xdr:col>5</xdr:col>
      <xdr:colOff>358775</xdr:colOff>
      <xdr:row>78</xdr:row>
      <xdr:rowOff>34108</xdr:rowOff>
    </xdr:to>
    <xdr:cxnSp macro="">
      <xdr:nvCxnSpPr>
        <xdr:cNvPr id="178" name="直線コネクタ 177"/>
        <xdr:cNvCxnSpPr/>
      </xdr:nvCxnSpPr>
      <xdr:spPr>
        <a:xfrm>
          <a:off x="2908300" y="13333076"/>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944</xdr:rowOff>
    </xdr:from>
    <xdr:to>
      <xdr:col>5</xdr:col>
      <xdr:colOff>409575</xdr:colOff>
      <xdr:row>77</xdr:row>
      <xdr:rowOff>102544</xdr:rowOff>
    </xdr:to>
    <xdr:sp macro="" textlink="">
      <xdr:nvSpPr>
        <xdr:cNvPr id="179" name="フローチャート : 判断 178"/>
        <xdr:cNvSpPr/>
      </xdr:nvSpPr>
      <xdr:spPr>
        <a:xfrm>
          <a:off x="3746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119071</xdr:rowOff>
    </xdr:from>
    <xdr:ext cx="469744" cy="259045"/>
    <xdr:sp macro="" textlink="">
      <xdr:nvSpPr>
        <xdr:cNvPr id="180" name="テキスト ボックス 179"/>
        <xdr:cNvSpPr txBox="1"/>
      </xdr:nvSpPr>
      <xdr:spPr>
        <a:xfrm>
          <a:off x="3562427"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131426</xdr:rowOff>
    </xdr:from>
    <xdr:to>
      <xdr:col>4</xdr:col>
      <xdr:colOff>155575</xdr:colOff>
      <xdr:row>78</xdr:row>
      <xdr:rowOff>28231</xdr:rowOff>
    </xdr:to>
    <xdr:cxnSp macro="">
      <xdr:nvCxnSpPr>
        <xdr:cNvPr id="181" name="直線コネクタ 180"/>
        <xdr:cNvCxnSpPr/>
      </xdr:nvCxnSpPr>
      <xdr:spPr>
        <a:xfrm flipV="1">
          <a:off x="2019300" y="13333076"/>
          <a:ext cx="889000" cy="6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28231</xdr:rowOff>
    </xdr:from>
    <xdr:to>
      <xdr:col>2</xdr:col>
      <xdr:colOff>638175</xdr:colOff>
      <xdr:row>78</xdr:row>
      <xdr:rowOff>42709</xdr:rowOff>
    </xdr:to>
    <xdr:cxnSp macro="">
      <xdr:nvCxnSpPr>
        <xdr:cNvPr id="184" name="直線コネクタ 183"/>
        <xdr:cNvCxnSpPr/>
      </xdr:nvCxnSpPr>
      <xdr:spPr>
        <a:xfrm flipV="1">
          <a:off x="1130300" y="1340133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94" name="円/楕円 193"/>
        <xdr:cNvSpPr/>
      </xdr:nvSpPr>
      <xdr:spPr>
        <a:xfrm>
          <a:off x="45847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48277</xdr:rowOff>
    </xdr:from>
    <xdr:ext cx="469744" cy="259045"/>
    <xdr:sp macro="" textlink="">
      <xdr:nvSpPr>
        <xdr:cNvPr id="195" name="維持補修費該当値テキスト"/>
        <xdr:cNvSpPr txBox="1"/>
      </xdr:nvSpPr>
      <xdr:spPr>
        <a:xfrm>
          <a:off x="46863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154758</xdr:rowOff>
    </xdr:from>
    <xdr:to>
      <xdr:col>5</xdr:col>
      <xdr:colOff>409575</xdr:colOff>
      <xdr:row>78</xdr:row>
      <xdr:rowOff>84908</xdr:rowOff>
    </xdr:to>
    <xdr:sp macro="" textlink="">
      <xdr:nvSpPr>
        <xdr:cNvPr id="196" name="円/楕円 195"/>
        <xdr:cNvSpPr/>
      </xdr:nvSpPr>
      <xdr:spPr>
        <a:xfrm>
          <a:off x="3746500" y="133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76035</xdr:rowOff>
    </xdr:from>
    <xdr:ext cx="469744" cy="259045"/>
    <xdr:sp macro="" textlink="">
      <xdr:nvSpPr>
        <xdr:cNvPr id="197" name="テキスト ボックス 196"/>
        <xdr:cNvSpPr txBox="1"/>
      </xdr:nvSpPr>
      <xdr:spPr>
        <a:xfrm>
          <a:off x="3562427" y="1344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80626</xdr:rowOff>
    </xdr:from>
    <xdr:to>
      <xdr:col>4</xdr:col>
      <xdr:colOff>206375</xdr:colOff>
      <xdr:row>78</xdr:row>
      <xdr:rowOff>10776</xdr:rowOff>
    </xdr:to>
    <xdr:sp macro="" textlink="">
      <xdr:nvSpPr>
        <xdr:cNvPr id="198" name="円/楕円 197"/>
        <xdr:cNvSpPr/>
      </xdr:nvSpPr>
      <xdr:spPr>
        <a:xfrm>
          <a:off x="2857500" y="132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1903</xdr:rowOff>
    </xdr:from>
    <xdr:ext cx="469744" cy="259045"/>
    <xdr:sp macro="" textlink="">
      <xdr:nvSpPr>
        <xdr:cNvPr id="199" name="テキスト ボックス 198"/>
        <xdr:cNvSpPr txBox="1"/>
      </xdr:nvSpPr>
      <xdr:spPr>
        <a:xfrm>
          <a:off x="2673427" y="1337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148881</xdr:rowOff>
    </xdr:from>
    <xdr:to>
      <xdr:col>3</xdr:col>
      <xdr:colOff>3175</xdr:colOff>
      <xdr:row>78</xdr:row>
      <xdr:rowOff>79031</xdr:rowOff>
    </xdr:to>
    <xdr:sp macro="" textlink="">
      <xdr:nvSpPr>
        <xdr:cNvPr id="200" name="円/楕円 199"/>
        <xdr:cNvSpPr/>
      </xdr:nvSpPr>
      <xdr:spPr>
        <a:xfrm>
          <a:off x="1968500" y="133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70158</xdr:rowOff>
    </xdr:from>
    <xdr:ext cx="469744" cy="259045"/>
    <xdr:sp macro="" textlink="">
      <xdr:nvSpPr>
        <xdr:cNvPr id="201" name="テキスト ボックス 200"/>
        <xdr:cNvSpPr txBox="1"/>
      </xdr:nvSpPr>
      <xdr:spPr>
        <a:xfrm>
          <a:off x="1784427" y="134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163359</xdr:rowOff>
    </xdr:from>
    <xdr:to>
      <xdr:col>1</xdr:col>
      <xdr:colOff>485775</xdr:colOff>
      <xdr:row>78</xdr:row>
      <xdr:rowOff>93509</xdr:rowOff>
    </xdr:to>
    <xdr:sp macro="" textlink="">
      <xdr:nvSpPr>
        <xdr:cNvPr id="202" name="円/楕円 201"/>
        <xdr:cNvSpPr/>
      </xdr:nvSpPr>
      <xdr:spPr>
        <a:xfrm>
          <a:off x="1079500" y="133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84636</xdr:rowOff>
    </xdr:from>
    <xdr:ext cx="469744" cy="259045"/>
    <xdr:sp macro="" textlink="">
      <xdr:nvSpPr>
        <xdr:cNvPr id="203" name="テキスト ボックス 202"/>
        <xdr:cNvSpPr txBox="1"/>
      </xdr:nvSpPr>
      <xdr:spPr>
        <a:xfrm>
          <a:off x="895427" y="1345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110863</xdr:rowOff>
    </xdr:from>
    <xdr:to>
      <xdr:col>6</xdr:col>
      <xdr:colOff>511175</xdr:colOff>
      <xdr:row>94</xdr:row>
      <xdr:rowOff>171377</xdr:rowOff>
    </xdr:to>
    <xdr:cxnSp macro="">
      <xdr:nvCxnSpPr>
        <xdr:cNvPr id="235" name="直線コネクタ 234"/>
        <xdr:cNvCxnSpPr/>
      </xdr:nvCxnSpPr>
      <xdr:spPr>
        <a:xfrm flipV="1">
          <a:off x="3797300" y="16227163"/>
          <a:ext cx="8382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6715</xdr:rowOff>
    </xdr:from>
    <xdr:ext cx="534377" cy="259045"/>
    <xdr:sp macro="" textlink="">
      <xdr:nvSpPr>
        <xdr:cNvPr id="236" name="扶助費平均値テキスト"/>
        <xdr:cNvSpPr txBox="1"/>
      </xdr:nvSpPr>
      <xdr:spPr>
        <a:xfrm>
          <a:off x="4686300" y="1646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171377</xdr:rowOff>
    </xdr:from>
    <xdr:to>
      <xdr:col>5</xdr:col>
      <xdr:colOff>358775</xdr:colOff>
      <xdr:row>95</xdr:row>
      <xdr:rowOff>98372</xdr:rowOff>
    </xdr:to>
    <xdr:cxnSp macro="">
      <xdr:nvCxnSpPr>
        <xdr:cNvPr id="238" name="直線コネクタ 237"/>
        <xdr:cNvCxnSpPr/>
      </xdr:nvCxnSpPr>
      <xdr:spPr>
        <a:xfrm flipV="1">
          <a:off x="2908300" y="16287677"/>
          <a:ext cx="889000" cy="9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96656</xdr:rowOff>
    </xdr:from>
    <xdr:to>
      <xdr:col>5</xdr:col>
      <xdr:colOff>409575</xdr:colOff>
      <xdr:row>96</xdr:row>
      <xdr:rowOff>26806</xdr:rowOff>
    </xdr:to>
    <xdr:sp macro="" textlink="">
      <xdr:nvSpPr>
        <xdr:cNvPr id="239" name="フローチャート : 判断 238"/>
        <xdr:cNvSpPr/>
      </xdr:nvSpPr>
      <xdr:spPr>
        <a:xfrm>
          <a:off x="3746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17933</xdr:rowOff>
    </xdr:from>
    <xdr:ext cx="534377" cy="259045"/>
    <xdr:sp macro="" textlink="">
      <xdr:nvSpPr>
        <xdr:cNvPr id="240" name="テキスト ボックス 239"/>
        <xdr:cNvSpPr txBox="1"/>
      </xdr:nvSpPr>
      <xdr:spPr>
        <a:xfrm>
          <a:off x="3530111" y="164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98372</xdr:rowOff>
    </xdr:from>
    <xdr:to>
      <xdr:col>4</xdr:col>
      <xdr:colOff>155575</xdr:colOff>
      <xdr:row>96</xdr:row>
      <xdr:rowOff>31491</xdr:rowOff>
    </xdr:to>
    <xdr:cxnSp macro="">
      <xdr:nvCxnSpPr>
        <xdr:cNvPr id="241" name="直線コネクタ 240"/>
        <xdr:cNvCxnSpPr/>
      </xdr:nvCxnSpPr>
      <xdr:spPr>
        <a:xfrm flipV="1">
          <a:off x="2019300" y="16386122"/>
          <a:ext cx="889000" cy="10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28808</xdr:rowOff>
    </xdr:from>
    <xdr:ext cx="534377" cy="259045"/>
    <xdr:sp macro="" textlink="">
      <xdr:nvSpPr>
        <xdr:cNvPr id="243" name="テキスト ボックス 242"/>
        <xdr:cNvSpPr txBox="1"/>
      </xdr:nvSpPr>
      <xdr:spPr>
        <a:xfrm>
          <a:off x="2641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31491</xdr:rowOff>
    </xdr:from>
    <xdr:to>
      <xdr:col>2</xdr:col>
      <xdr:colOff>638175</xdr:colOff>
      <xdr:row>96</xdr:row>
      <xdr:rowOff>82468</xdr:rowOff>
    </xdr:to>
    <xdr:cxnSp macro="">
      <xdr:nvCxnSpPr>
        <xdr:cNvPr id="244" name="直線コネクタ 243"/>
        <xdr:cNvCxnSpPr/>
      </xdr:nvCxnSpPr>
      <xdr:spPr>
        <a:xfrm flipV="1">
          <a:off x="1130300" y="16490691"/>
          <a:ext cx="8890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114778</xdr:rowOff>
    </xdr:from>
    <xdr:ext cx="534377" cy="259045"/>
    <xdr:sp macro="" textlink="">
      <xdr:nvSpPr>
        <xdr:cNvPr id="246" name="テキスト ボックス 245"/>
        <xdr:cNvSpPr txBox="1"/>
      </xdr:nvSpPr>
      <xdr:spPr>
        <a:xfrm>
          <a:off x="1752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116819</xdr:rowOff>
    </xdr:from>
    <xdr:ext cx="534377" cy="259045"/>
    <xdr:sp macro="" textlink="">
      <xdr:nvSpPr>
        <xdr:cNvPr id="248" name="テキスト ボックス 247"/>
        <xdr:cNvSpPr txBox="1"/>
      </xdr:nvSpPr>
      <xdr:spPr>
        <a:xfrm>
          <a:off x="863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60063</xdr:rowOff>
    </xdr:from>
    <xdr:to>
      <xdr:col>6</xdr:col>
      <xdr:colOff>561975</xdr:colOff>
      <xdr:row>94</xdr:row>
      <xdr:rowOff>161663</xdr:rowOff>
    </xdr:to>
    <xdr:sp macro="" textlink="">
      <xdr:nvSpPr>
        <xdr:cNvPr id="254" name="円/楕円 253"/>
        <xdr:cNvSpPr/>
      </xdr:nvSpPr>
      <xdr:spPr>
        <a:xfrm>
          <a:off x="4584700" y="161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82940</xdr:rowOff>
    </xdr:from>
    <xdr:ext cx="599010" cy="259045"/>
    <xdr:sp macro="" textlink="">
      <xdr:nvSpPr>
        <xdr:cNvPr id="255" name="扶助費該当値テキスト"/>
        <xdr:cNvSpPr txBox="1"/>
      </xdr:nvSpPr>
      <xdr:spPr>
        <a:xfrm>
          <a:off x="4686300" y="1602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111,766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120577</xdr:rowOff>
    </xdr:from>
    <xdr:to>
      <xdr:col>5</xdr:col>
      <xdr:colOff>409575</xdr:colOff>
      <xdr:row>95</xdr:row>
      <xdr:rowOff>50727</xdr:rowOff>
    </xdr:to>
    <xdr:sp macro="" textlink="">
      <xdr:nvSpPr>
        <xdr:cNvPr id="256" name="円/楕円 255"/>
        <xdr:cNvSpPr/>
      </xdr:nvSpPr>
      <xdr:spPr>
        <a:xfrm>
          <a:off x="3746500" y="162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67254</xdr:rowOff>
    </xdr:from>
    <xdr:ext cx="599010" cy="259045"/>
    <xdr:sp macro="" textlink="">
      <xdr:nvSpPr>
        <xdr:cNvPr id="257" name="テキスト ボックス 256"/>
        <xdr:cNvSpPr txBox="1"/>
      </xdr:nvSpPr>
      <xdr:spPr>
        <a:xfrm>
          <a:off x="3497794" y="1601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108,060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47572</xdr:rowOff>
    </xdr:from>
    <xdr:to>
      <xdr:col>4</xdr:col>
      <xdr:colOff>206375</xdr:colOff>
      <xdr:row>95</xdr:row>
      <xdr:rowOff>149172</xdr:rowOff>
    </xdr:to>
    <xdr:sp macro="" textlink="">
      <xdr:nvSpPr>
        <xdr:cNvPr id="258" name="円/楕円 257"/>
        <xdr:cNvSpPr/>
      </xdr:nvSpPr>
      <xdr:spPr>
        <a:xfrm>
          <a:off x="2857500" y="163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165699</xdr:rowOff>
    </xdr:from>
    <xdr:ext cx="599010" cy="259045"/>
    <xdr:sp macro="" textlink="">
      <xdr:nvSpPr>
        <xdr:cNvPr id="259" name="テキスト ボックス 258"/>
        <xdr:cNvSpPr txBox="1"/>
      </xdr:nvSpPr>
      <xdr:spPr>
        <a:xfrm>
          <a:off x="2608794" y="1611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102,031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152141</xdr:rowOff>
    </xdr:from>
    <xdr:to>
      <xdr:col>3</xdr:col>
      <xdr:colOff>3175</xdr:colOff>
      <xdr:row>96</xdr:row>
      <xdr:rowOff>82291</xdr:rowOff>
    </xdr:to>
    <xdr:sp macro="" textlink="">
      <xdr:nvSpPr>
        <xdr:cNvPr id="260" name="円/楕円 259"/>
        <xdr:cNvSpPr/>
      </xdr:nvSpPr>
      <xdr:spPr>
        <a:xfrm>
          <a:off x="1968500" y="164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98818</xdr:rowOff>
    </xdr:from>
    <xdr:ext cx="534377" cy="259045"/>
    <xdr:sp macro="" textlink="">
      <xdr:nvSpPr>
        <xdr:cNvPr id="261" name="テキスト ボックス 260"/>
        <xdr:cNvSpPr txBox="1"/>
      </xdr:nvSpPr>
      <xdr:spPr>
        <a:xfrm>
          <a:off x="1752111" y="1621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31668</xdr:rowOff>
    </xdr:from>
    <xdr:to>
      <xdr:col>1</xdr:col>
      <xdr:colOff>485775</xdr:colOff>
      <xdr:row>96</xdr:row>
      <xdr:rowOff>133268</xdr:rowOff>
    </xdr:to>
    <xdr:sp macro="" textlink="">
      <xdr:nvSpPr>
        <xdr:cNvPr id="262" name="円/楕円 261"/>
        <xdr:cNvSpPr/>
      </xdr:nvSpPr>
      <xdr:spPr>
        <a:xfrm>
          <a:off x="1079500" y="164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149795</xdr:rowOff>
    </xdr:from>
    <xdr:ext cx="534377" cy="259045"/>
    <xdr:sp macro="" textlink="">
      <xdr:nvSpPr>
        <xdr:cNvPr id="263" name="テキスト ボックス 262"/>
        <xdr:cNvSpPr txBox="1"/>
      </xdr:nvSpPr>
      <xdr:spPr>
        <a:xfrm>
          <a:off x="863111" y="1626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130137</xdr:rowOff>
    </xdr:from>
    <xdr:to>
      <xdr:col>15</xdr:col>
      <xdr:colOff>180975</xdr:colOff>
      <xdr:row>34</xdr:row>
      <xdr:rowOff>146063</xdr:rowOff>
    </xdr:to>
    <xdr:cxnSp macro="">
      <xdr:nvCxnSpPr>
        <xdr:cNvPr id="293" name="直線コネクタ 292"/>
        <xdr:cNvCxnSpPr/>
      </xdr:nvCxnSpPr>
      <xdr:spPr>
        <a:xfrm flipV="1">
          <a:off x="9639300" y="5959437"/>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146063</xdr:rowOff>
    </xdr:from>
    <xdr:to>
      <xdr:col>14</xdr:col>
      <xdr:colOff>28575</xdr:colOff>
      <xdr:row>35</xdr:row>
      <xdr:rowOff>2311</xdr:rowOff>
    </xdr:to>
    <xdr:cxnSp macro="">
      <xdr:nvCxnSpPr>
        <xdr:cNvPr id="296" name="直線コネクタ 295"/>
        <xdr:cNvCxnSpPr/>
      </xdr:nvCxnSpPr>
      <xdr:spPr>
        <a:xfrm flipV="1">
          <a:off x="8750300" y="5975363"/>
          <a:ext cx="889000" cy="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135382</xdr:rowOff>
    </xdr:from>
    <xdr:to>
      <xdr:col>14</xdr:col>
      <xdr:colOff>79375</xdr:colOff>
      <xdr:row>34</xdr:row>
      <xdr:rowOff>65532</xdr:rowOff>
    </xdr:to>
    <xdr:sp macro="" textlink="">
      <xdr:nvSpPr>
        <xdr:cNvPr id="297" name="フローチャート : 判断 296"/>
        <xdr:cNvSpPr/>
      </xdr:nvSpPr>
      <xdr:spPr>
        <a:xfrm>
          <a:off x="9588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82059</xdr:rowOff>
    </xdr:from>
    <xdr:ext cx="534377" cy="259045"/>
    <xdr:sp macro="" textlink="">
      <xdr:nvSpPr>
        <xdr:cNvPr id="298" name="テキスト ボックス 297"/>
        <xdr:cNvSpPr txBox="1"/>
      </xdr:nvSpPr>
      <xdr:spPr>
        <a:xfrm>
          <a:off x="9372111" y="55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146825</xdr:rowOff>
    </xdr:from>
    <xdr:to>
      <xdr:col>12</xdr:col>
      <xdr:colOff>511175</xdr:colOff>
      <xdr:row>35</xdr:row>
      <xdr:rowOff>2311</xdr:rowOff>
    </xdr:to>
    <xdr:cxnSp macro="">
      <xdr:nvCxnSpPr>
        <xdr:cNvPr id="299" name="直線コネクタ 298"/>
        <xdr:cNvCxnSpPr/>
      </xdr:nvCxnSpPr>
      <xdr:spPr>
        <a:xfrm>
          <a:off x="7861300" y="5976125"/>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119715</xdr:rowOff>
    </xdr:from>
    <xdr:ext cx="534377" cy="259045"/>
    <xdr:sp macro="" textlink="">
      <xdr:nvSpPr>
        <xdr:cNvPr id="301" name="テキスト ボックス 300"/>
        <xdr:cNvSpPr txBox="1"/>
      </xdr:nvSpPr>
      <xdr:spPr>
        <a:xfrm>
          <a:off x="8483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143853</xdr:rowOff>
    </xdr:from>
    <xdr:to>
      <xdr:col>11</xdr:col>
      <xdr:colOff>307975</xdr:colOff>
      <xdr:row>34</xdr:row>
      <xdr:rowOff>146825</xdr:rowOff>
    </xdr:to>
    <xdr:cxnSp macro="">
      <xdr:nvCxnSpPr>
        <xdr:cNvPr id="302" name="直線コネクタ 301"/>
        <xdr:cNvCxnSpPr/>
      </xdr:nvCxnSpPr>
      <xdr:spPr>
        <a:xfrm>
          <a:off x="6972300" y="597315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79337</xdr:rowOff>
    </xdr:from>
    <xdr:to>
      <xdr:col>15</xdr:col>
      <xdr:colOff>231775</xdr:colOff>
      <xdr:row>35</xdr:row>
      <xdr:rowOff>9487</xdr:rowOff>
    </xdr:to>
    <xdr:sp macro="" textlink="">
      <xdr:nvSpPr>
        <xdr:cNvPr id="312" name="円/楕円 311"/>
        <xdr:cNvSpPr/>
      </xdr:nvSpPr>
      <xdr:spPr>
        <a:xfrm>
          <a:off x="10426700" y="59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102214</xdr:rowOff>
    </xdr:from>
    <xdr:ext cx="534377" cy="259045"/>
    <xdr:sp macro="" textlink="">
      <xdr:nvSpPr>
        <xdr:cNvPr id="313" name="補助費等該当値テキスト"/>
        <xdr:cNvSpPr txBox="1"/>
      </xdr:nvSpPr>
      <xdr:spPr>
        <a:xfrm>
          <a:off x="10528300" y="576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30,251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95263</xdr:rowOff>
    </xdr:from>
    <xdr:to>
      <xdr:col>14</xdr:col>
      <xdr:colOff>79375</xdr:colOff>
      <xdr:row>35</xdr:row>
      <xdr:rowOff>25413</xdr:rowOff>
    </xdr:to>
    <xdr:sp macro="" textlink="">
      <xdr:nvSpPr>
        <xdr:cNvPr id="314" name="円/楕円 313"/>
        <xdr:cNvSpPr/>
      </xdr:nvSpPr>
      <xdr:spPr>
        <a:xfrm>
          <a:off x="9588500" y="592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16540</xdr:rowOff>
    </xdr:from>
    <xdr:ext cx="534377" cy="259045"/>
    <xdr:sp macro="" textlink="">
      <xdr:nvSpPr>
        <xdr:cNvPr id="315" name="テキスト ボックス 314"/>
        <xdr:cNvSpPr txBox="1"/>
      </xdr:nvSpPr>
      <xdr:spPr>
        <a:xfrm>
          <a:off x="9372111" y="60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122961</xdr:rowOff>
    </xdr:from>
    <xdr:to>
      <xdr:col>12</xdr:col>
      <xdr:colOff>561975</xdr:colOff>
      <xdr:row>35</xdr:row>
      <xdr:rowOff>53111</xdr:rowOff>
    </xdr:to>
    <xdr:sp macro="" textlink="">
      <xdr:nvSpPr>
        <xdr:cNvPr id="316" name="円/楕円 315"/>
        <xdr:cNvSpPr/>
      </xdr:nvSpPr>
      <xdr:spPr>
        <a:xfrm>
          <a:off x="8699500" y="5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69638</xdr:rowOff>
    </xdr:from>
    <xdr:ext cx="534377" cy="259045"/>
    <xdr:sp macro="" textlink="">
      <xdr:nvSpPr>
        <xdr:cNvPr id="317" name="テキスト ボックス 316"/>
        <xdr:cNvSpPr txBox="1"/>
      </xdr:nvSpPr>
      <xdr:spPr>
        <a:xfrm>
          <a:off x="8483111" y="57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29,106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96025</xdr:rowOff>
    </xdr:from>
    <xdr:to>
      <xdr:col>11</xdr:col>
      <xdr:colOff>358775</xdr:colOff>
      <xdr:row>35</xdr:row>
      <xdr:rowOff>26175</xdr:rowOff>
    </xdr:to>
    <xdr:sp macro="" textlink="">
      <xdr:nvSpPr>
        <xdr:cNvPr id="318" name="円/楕円 317"/>
        <xdr:cNvSpPr/>
      </xdr:nvSpPr>
      <xdr:spPr>
        <a:xfrm>
          <a:off x="7810500" y="592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17302</xdr:rowOff>
    </xdr:from>
    <xdr:ext cx="534377" cy="259045"/>
    <xdr:sp macro="" textlink="">
      <xdr:nvSpPr>
        <xdr:cNvPr id="319" name="テキスト ボックス 318"/>
        <xdr:cNvSpPr txBox="1"/>
      </xdr:nvSpPr>
      <xdr:spPr>
        <a:xfrm>
          <a:off x="7594111" y="601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93053</xdr:rowOff>
    </xdr:from>
    <xdr:to>
      <xdr:col>10</xdr:col>
      <xdr:colOff>155575</xdr:colOff>
      <xdr:row>35</xdr:row>
      <xdr:rowOff>23203</xdr:rowOff>
    </xdr:to>
    <xdr:sp macro="" textlink="">
      <xdr:nvSpPr>
        <xdr:cNvPr id="320" name="円/楕円 319"/>
        <xdr:cNvSpPr/>
      </xdr:nvSpPr>
      <xdr:spPr>
        <a:xfrm>
          <a:off x="6921500" y="59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14330</xdr:rowOff>
    </xdr:from>
    <xdr:ext cx="534377" cy="259045"/>
    <xdr:sp macro="" textlink="">
      <xdr:nvSpPr>
        <xdr:cNvPr id="321" name="テキスト ボックス 320"/>
        <xdr:cNvSpPr txBox="1"/>
      </xdr:nvSpPr>
      <xdr:spPr>
        <a:xfrm>
          <a:off x="6705111" y="60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57194</xdr:rowOff>
    </xdr:from>
    <xdr:to>
      <xdr:col>15</xdr:col>
      <xdr:colOff>180975</xdr:colOff>
      <xdr:row>59</xdr:row>
      <xdr:rowOff>24943</xdr:rowOff>
    </xdr:to>
    <xdr:cxnSp macro="">
      <xdr:nvCxnSpPr>
        <xdr:cNvPr id="351" name="直線コネクタ 350"/>
        <xdr:cNvCxnSpPr/>
      </xdr:nvCxnSpPr>
      <xdr:spPr>
        <a:xfrm>
          <a:off x="9639300" y="10001294"/>
          <a:ext cx="838200" cy="13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160065</xdr:rowOff>
    </xdr:from>
    <xdr:to>
      <xdr:col>14</xdr:col>
      <xdr:colOff>28575</xdr:colOff>
      <xdr:row>58</xdr:row>
      <xdr:rowOff>57194</xdr:rowOff>
    </xdr:to>
    <xdr:cxnSp macro="">
      <xdr:nvCxnSpPr>
        <xdr:cNvPr id="354" name="直線コネクタ 353"/>
        <xdr:cNvCxnSpPr/>
      </xdr:nvCxnSpPr>
      <xdr:spPr>
        <a:xfrm>
          <a:off x="8750300" y="993271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59716</xdr:rowOff>
    </xdr:from>
    <xdr:to>
      <xdr:col>14</xdr:col>
      <xdr:colOff>79375</xdr:colOff>
      <xdr:row>56</xdr:row>
      <xdr:rowOff>161316</xdr:rowOff>
    </xdr:to>
    <xdr:sp macro="" textlink="">
      <xdr:nvSpPr>
        <xdr:cNvPr id="355" name="フローチャート : 判断 354"/>
        <xdr:cNvSpPr/>
      </xdr:nvSpPr>
      <xdr:spPr>
        <a:xfrm>
          <a:off x="9588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6393</xdr:rowOff>
    </xdr:from>
    <xdr:ext cx="534377" cy="259045"/>
    <xdr:sp macro="" textlink="">
      <xdr:nvSpPr>
        <xdr:cNvPr id="356" name="テキスト ボックス 355"/>
        <xdr:cNvSpPr txBox="1"/>
      </xdr:nvSpPr>
      <xdr:spPr>
        <a:xfrm>
          <a:off x="9372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160065</xdr:rowOff>
    </xdr:from>
    <xdr:to>
      <xdr:col>12</xdr:col>
      <xdr:colOff>511175</xdr:colOff>
      <xdr:row>58</xdr:row>
      <xdr:rowOff>150692</xdr:rowOff>
    </xdr:to>
    <xdr:cxnSp macro="">
      <xdr:nvCxnSpPr>
        <xdr:cNvPr id="357" name="直線コネクタ 356"/>
        <xdr:cNvCxnSpPr/>
      </xdr:nvCxnSpPr>
      <xdr:spPr>
        <a:xfrm flipV="1">
          <a:off x="7861300" y="9932715"/>
          <a:ext cx="889000" cy="1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2673</xdr:rowOff>
    </xdr:from>
    <xdr:to>
      <xdr:col>11</xdr:col>
      <xdr:colOff>307975</xdr:colOff>
      <xdr:row>58</xdr:row>
      <xdr:rowOff>150692</xdr:rowOff>
    </xdr:to>
    <xdr:cxnSp macro="">
      <xdr:nvCxnSpPr>
        <xdr:cNvPr id="360" name="直線コネクタ 359"/>
        <xdr:cNvCxnSpPr/>
      </xdr:nvCxnSpPr>
      <xdr:spPr>
        <a:xfrm>
          <a:off x="6972300" y="9775323"/>
          <a:ext cx="889000" cy="3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59231</xdr:rowOff>
    </xdr:from>
    <xdr:ext cx="534377" cy="259045"/>
    <xdr:sp macro="" textlink="">
      <xdr:nvSpPr>
        <xdr:cNvPr id="364" name="テキスト ボックス 363"/>
        <xdr:cNvSpPr txBox="1"/>
      </xdr:nvSpPr>
      <xdr:spPr>
        <a:xfrm>
          <a:off x="6705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145593</xdr:rowOff>
    </xdr:from>
    <xdr:to>
      <xdr:col>15</xdr:col>
      <xdr:colOff>231775</xdr:colOff>
      <xdr:row>59</xdr:row>
      <xdr:rowOff>75743</xdr:rowOff>
    </xdr:to>
    <xdr:sp macro="" textlink="">
      <xdr:nvSpPr>
        <xdr:cNvPr id="370" name="円/楕円 369"/>
        <xdr:cNvSpPr/>
      </xdr:nvSpPr>
      <xdr:spPr>
        <a:xfrm>
          <a:off x="10426700" y="100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60520</xdr:rowOff>
    </xdr:from>
    <xdr:ext cx="534377" cy="259045"/>
    <xdr:sp macro="" textlink="">
      <xdr:nvSpPr>
        <xdr:cNvPr id="371" name="普通建設事業費該当値テキスト"/>
        <xdr:cNvSpPr txBox="1"/>
      </xdr:nvSpPr>
      <xdr:spPr>
        <a:xfrm>
          <a:off x="10528300" y="100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6394</xdr:rowOff>
    </xdr:from>
    <xdr:to>
      <xdr:col>14</xdr:col>
      <xdr:colOff>79375</xdr:colOff>
      <xdr:row>58</xdr:row>
      <xdr:rowOff>107994</xdr:rowOff>
    </xdr:to>
    <xdr:sp macro="" textlink="">
      <xdr:nvSpPr>
        <xdr:cNvPr id="372" name="円/楕円 371"/>
        <xdr:cNvSpPr/>
      </xdr:nvSpPr>
      <xdr:spPr>
        <a:xfrm>
          <a:off x="9588500" y="99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99121</xdr:rowOff>
    </xdr:from>
    <xdr:ext cx="534377" cy="259045"/>
    <xdr:sp macro="" textlink="">
      <xdr:nvSpPr>
        <xdr:cNvPr id="373" name="テキスト ボックス 372"/>
        <xdr:cNvSpPr txBox="1"/>
      </xdr:nvSpPr>
      <xdr:spPr>
        <a:xfrm>
          <a:off x="9372111" y="1004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109265</xdr:rowOff>
    </xdr:from>
    <xdr:to>
      <xdr:col>12</xdr:col>
      <xdr:colOff>561975</xdr:colOff>
      <xdr:row>58</xdr:row>
      <xdr:rowOff>39415</xdr:rowOff>
    </xdr:to>
    <xdr:sp macro="" textlink="">
      <xdr:nvSpPr>
        <xdr:cNvPr id="374" name="円/楕円 373"/>
        <xdr:cNvSpPr/>
      </xdr:nvSpPr>
      <xdr:spPr>
        <a:xfrm>
          <a:off x="8699500" y="98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30542</xdr:rowOff>
    </xdr:from>
    <xdr:ext cx="534377" cy="259045"/>
    <xdr:sp macro="" textlink="">
      <xdr:nvSpPr>
        <xdr:cNvPr id="375" name="テキスト ボックス 374"/>
        <xdr:cNvSpPr txBox="1"/>
      </xdr:nvSpPr>
      <xdr:spPr>
        <a:xfrm>
          <a:off x="8483111" y="99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99892</xdr:rowOff>
    </xdr:from>
    <xdr:to>
      <xdr:col>11</xdr:col>
      <xdr:colOff>358775</xdr:colOff>
      <xdr:row>59</xdr:row>
      <xdr:rowOff>30042</xdr:rowOff>
    </xdr:to>
    <xdr:sp macro="" textlink="">
      <xdr:nvSpPr>
        <xdr:cNvPr id="376" name="円/楕円 375"/>
        <xdr:cNvSpPr/>
      </xdr:nvSpPr>
      <xdr:spPr>
        <a:xfrm>
          <a:off x="7810500" y="100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21169</xdr:rowOff>
    </xdr:from>
    <xdr:ext cx="534377" cy="259045"/>
    <xdr:sp macro="" textlink="">
      <xdr:nvSpPr>
        <xdr:cNvPr id="377" name="テキスト ボックス 376"/>
        <xdr:cNvSpPr txBox="1"/>
      </xdr:nvSpPr>
      <xdr:spPr>
        <a:xfrm>
          <a:off x="7594111" y="1013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123323</xdr:rowOff>
    </xdr:from>
    <xdr:to>
      <xdr:col>10</xdr:col>
      <xdr:colOff>155575</xdr:colOff>
      <xdr:row>57</xdr:row>
      <xdr:rowOff>53473</xdr:rowOff>
    </xdr:to>
    <xdr:sp macro="" textlink="">
      <xdr:nvSpPr>
        <xdr:cNvPr id="378" name="円/楕円 377"/>
        <xdr:cNvSpPr/>
      </xdr:nvSpPr>
      <xdr:spPr>
        <a:xfrm>
          <a:off x="6921500" y="97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70000</xdr:rowOff>
    </xdr:from>
    <xdr:ext cx="534377" cy="259045"/>
    <xdr:sp macro="" textlink="">
      <xdr:nvSpPr>
        <xdr:cNvPr id="379" name="テキスト ボックス 378"/>
        <xdr:cNvSpPr txBox="1"/>
      </xdr:nvSpPr>
      <xdr:spPr>
        <a:xfrm>
          <a:off x="6705111" y="94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120878</xdr:rowOff>
    </xdr:from>
    <xdr:to>
      <xdr:col>15</xdr:col>
      <xdr:colOff>180975</xdr:colOff>
      <xdr:row>78</xdr:row>
      <xdr:rowOff>80341</xdr:rowOff>
    </xdr:to>
    <xdr:cxnSp macro="">
      <xdr:nvCxnSpPr>
        <xdr:cNvPr id="408" name="直線コネクタ 407"/>
        <xdr:cNvCxnSpPr/>
      </xdr:nvCxnSpPr>
      <xdr:spPr>
        <a:xfrm>
          <a:off x="9639300" y="13322528"/>
          <a:ext cx="838200" cy="13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120878</xdr:rowOff>
    </xdr:from>
    <xdr:to>
      <xdr:col>14</xdr:col>
      <xdr:colOff>28575</xdr:colOff>
      <xdr:row>78</xdr:row>
      <xdr:rowOff>18923</xdr:rowOff>
    </xdr:to>
    <xdr:cxnSp macro="">
      <xdr:nvCxnSpPr>
        <xdr:cNvPr id="411" name="直線コネクタ 410"/>
        <xdr:cNvCxnSpPr/>
      </xdr:nvCxnSpPr>
      <xdr:spPr>
        <a:xfrm flipV="1">
          <a:off x="8750300" y="1332252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30265</xdr:rowOff>
    </xdr:from>
    <xdr:to>
      <xdr:col>14</xdr:col>
      <xdr:colOff>79375</xdr:colOff>
      <xdr:row>76</xdr:row>
      <xdr:rowOff>131865</xdr:rowOff>
    </xdr:to>
    <xdr:sp macro="" textlink="">
      <xdr:nvSpPr>
        <xdr:cNvPr id="412" name="フローチャート : 判断 411"/>
        <xdr:cNvSpPr/>
      </xdr:nvSpPr>
      <xdr:spPr>
        <a:xfrm>
          <a:off x="9588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148391</xdr:rowOff>
    </xdr:from>
    <xdr:ext cx="534377" cy="259045"/>
    <xdr:sp macro="" textlink="">
      <xdr:nvSpPr>
        <xdr:cNvPr id="413" name="テキスト ボックス 412"/>
        <xdr:cNvSpPr txBox="1"/>
      </xdr:nvSpPr>
      <xdr:spPr>
        <a:xfrm>
          <a:off x="9372111"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29541</xdr:rowOff>
    </xdr:from>
    <xdr:to>
      <xdr:col>15</xdr:col>
      <xdr:colOff>231775</xdr:colOff>
      <xdr:row>78</xdr:row>
      <xdr:rowOff>131141</xdr:rowOff>
    </xdr:to>
    <xdr:sp macro="" textlink="">
      <xdr:nvSpPr>
        <xdr:cNvPr id="421" name="円/楕円 420"/>
        <xdr:cNvSpPr/>
      </xdr:nvSpPr>
      <xdr:spPr>
        <a:xfrm>
          <a:off x="10426700" y="134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115918</xdr:rowOff>
    </xdr:from>
    <xdr:ext cx="469744" cy="259045"/>
    <xdr:sp macro="" textlink="">
      <xdr:nvSpPr>
        <xdr:cNvPr id="422" name="普通建設事業費 （ うち新規整備　）該当値テキスト"/>
        <xdr:cNvSpPr txBox="1"/>
      </xdr:nvSpPr>
      <xdr:spPr>
        <a:xfrm>
          <a:off x="10528300" y="1331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70078</xdr:rowOff>
    </xdr:from>
    <xdr:to>
      <xdr:col>14</xdr:col>
      <xdr:colOff>79375</xdr:colOff>
      <xdr:row>78</xdr:row>
      <xdr:rowOff>228</xdr:rowOff>
    </xdr:to>
    <xdr:sp macro="" textlink="">
      <xdr:nvSpPr>
        <xdr:cNvPr id="423" name="円/楕円 422"/>
        <xdr:cNvSpPr/>
      </xdr:nvSpPr>
      <xdr:spPr>
        <a:xfrm>
          <a:off x="9588500" y="132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162805</xdr:rowOff>
    </xdr:from>
    <xdr:ext cx="469744" cy="259045"/>
    <xdr:sp macro="" textlink="">
      <xdr:nvSpPr>
        <xdr:cNvPr id="424" name="テキスト ボックス 423"/>
        <xdr:cNvSpPr txBox="1"/>
      </xdr:nvSpPr>
      <xdr:spPr>
        <a:xfrm>
          <a:off x="9404427" y="133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139573</xdr:rowOff>
    </xdr:from>
    <xdr:to>
      <xdr:col>12</xdr:col>
      <xdr:colOff>561975</xdr:colOff>
      <xdr:row>78</xdr:row>
      <xdr:rowOff>69723</xdr:rowOff>
    </xdr:to>
    <xdr:sp macro="" textlink="">
      <xdr:nvSpPr>
        <xdr:cNvPr id="425" name="円/楕円 424"/>
        <xdr:cNvSpPr/>
      </xdr:nvSpPr>
      <xdr:spPr>
        <a:xfrm>
          <a:off x="8699500" y="133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60850</xdr:rowOff>
    </xdr:from>
    <xdr:ext cx="469744" cy="259045"/>
    <xdr:sp macro="" textlink="">
      <xdr:nvSpPr>
        <xdr:cNvPr id="426" name="テキスト ボックス 425"/>
        <xdr:cNvSpPr txBox="1"/>
      </xdr:nvSpPr>
      <xdr:spPr>
        <a:xfrm>
          <a:off x="8515427" y="1343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92971</xdr:rowOff>
    </xdr:from>
    <xdr:to>
      <xdr:col>15</xdr:col>
      <xdr:colOff>180975</xdr:colOff>
      <xdr:row>98</xdr:row>
      <xdr:rowOff>5035</xdr:rowOff>
    </xdr:to>
    <xdr:cxnSp macro="">
      <xdr:nvCxnSpPr>
        <xdr:cNvPr id="455" name="直線コネクタ 454"/>
        <xdr:cNvCxnSpPr/>
      </xdr:nvCxnSpPr>
      <xdr:spPr>
        <a:xfrm>
          <a:off x="9639300" y="16723621"/>
          <a:ext cx="838200" cy="8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19952</xdr:rowOff>
    </xdr:from>
    <xdr:to>
      <xdr:col>14</xdr:col>
      <xdr:colOff>28575</xdr:colOff>
      <xdr:row>97</xdr:row>
      <xdr:rowOff>92971</xdr:rowOff>
    </xdr:to>
    <xdr:cxnSp macro="">
      <xdr:nvCxnSpPr>
        <xdr:cNvPr id="458" name="直線コネクタ 457"/>
        <xdr:cNvCxnSpPr/>
      </xdr:nvCxnSpPr>
      <xdr:spPr>
        <a:xfrm>
          <a:off x="8750300" y="16650602"/>
          <a:ext cx="889000" cy="7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15615</xdr:rowOff>
    </xdr:from>
    <xdr:to>
      <xdr:col>14</xdr:col>
      <xdr:colOff>79375</xdr:colOff>
      <xdr:row>97</xdr:row>
      <xdr:rowOff>117215</xdr:rowOff>
    </xdr:to>
    <xdr:sp macro="" textlink="">
      <xdr:nvSpPr>
        <xdr:cNvPr id="459" name="フローチャート : 判断 458"/>
        <xdr:cNvSpPr/>
      </xdr:nvSpPr>
      <xdr:spPr>
        <a:xfrm>
          <a:off x="9588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133742</xdr:rowOff>
    </xdr:from>
    <xdr:ext cx="534377" cy="259045"/>
    <xdr:sp macro="" textlink="">
      <xdr:nvSpPr>
        <xdr:cNvPr id="460" name="テキスト ボックス 459"/>
        <xdr:cNvSpPr txBox="1"/>
      </xdr:nvSpPr>
      <xdr:spPr>
        <a:xfrm>
          <a:off x="9372111" y="16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2" name="テキスト ボックス 461"/>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125685</xdr:rowOff>
    </xdr:from>
    <xdr:to>
      <xdr:col>15</xdr:col>
      <xdr:colOff>231775</xdr:colOff>
      <xdr:row>98</xdr:row>
      <xdr:rowOff>55835</xdr:rowOff>
    </xdr:to>
    <xdr:sp macro="" textlink="">
      <xdr:nvSpPr>
        <xdr:cNvPr id="468" name="円/楕円 467"/>
        <xdr:cNvSpPr/>
      </xdr:nvSpPr>
      <xdr:spPr>
        <a:xfrm>
          <a:off x="10426700" y="167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40612</xdr:rowOff>
    </xdr:from>
    <xdr:ext cx="534377" cy="259045"/>
    <xdr:sp macro="" textlink="">
      <xdr:nvSpPr>
        <xdr:cNvPr id="469" name="普通建設事業費 （ うち更新整備　）該当値テキスト"/>
        <xdr:cNvSpPr txBox="1"/>
      </xdr:nvSpPr>
      <xdr:spPr>
        <a:xfrm>
          <a:off x="10528300" y="1667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42171</xdr:rowOff>
    </xdr:from>
    <xdr:to>
      <xdr:col>14</xdr:col>
      <xdr:colOff>79375</xdr:colOff>
      <xdr:row>97</xdr:row>
      <xdr:rowOff>143771</xdr:rowOff>
    </xdr:to>
    <xdr:sp macro="" textlink="">
      <xdr:nvSpPr>
        <xdr:cNvPr id="470" name="円/楕円 469"/>
        <xdr:cNvSpPr/>
      </xdr:nvSpPr>
      <xdr:spPr>
        <a:xfrm>
          <a:off x="9588500" y="166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134898</xdr:rowOff>
    </xdr:from>
    <xdr:ext cx="534377" cy="259045"/>
    <xdr:sp macro="" textlink="">
      <xdr:nvSpPr>
        <xdr:cNvPr id="471" name="テキスト ボックス 470"/>
        <xdr:cNvSpPr txBox="1"/>
      </xdr:nvSpPr>
      <xdr:spPr>
        <a:xfrm>
          <a:off x="9372111" y="1676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140602</xdr:rowOff>
    </xdr:from>
    <xdr:to>
      <xdr:col>12</xdr:col>
      <xdr:colOff>561975</xdr:colOff>
      <xdr:row>97</xdr:row>
      <xdr:rowOff>70752</xdr:rowOff>
    </xdr:to>
    <xdr:sp macro="" textlink="">
      <xdr:nvSpPr>
        <xdr:cNvPr id="472" name="円/楕円 471"/>
        <xdr:cNvSpPr/>
      </xdr:nvSpPr>
      <xdr:spPr>
        <a:xfrm>
          <a:off x="8699500" y="165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61879</xdr:rowOff>
    </xdr:from>
    <xdr:ext cx="534377" cy="259045"/>
    <xdr:sp macro="" textlink="">
      <xdr:nvSpPr>
        <xdr:cNvPr id="473" name="テキスト ボックス 472"/>
        <xdr:cNvSpPr txBox="1"/>
      </xdr:nvSpPr>
      <xdr:spPr>
        <a:xfrm>
          <a:off x="8483111" y="166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38445</xdr:rowOff>
    </xdr:from>
    <xdr:to>
      <xdr:col>22</xdr:col>
      <xdr:colOff>415925</xdr:colOff>
      <xdr:row>39</xdr:row>
      <xdr:rowOff>140045</xdr:rowOff>
    </xdr:to>
    <xdr:sp macro="" textlink="">
      <xdr:nvSpPr>
        <xdr:cNvPr id="508" name="フローチャート : 判断 507"/>
        <xdr:cNvSpPr/>
      </xdr:nvSpPr>
      <xdr:spPr>
        <a:xfrm>
          <a:off x="15430500" y="672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156572</xdr:rowOff>
    </xdr:from>
    <xdr:ext cx="378565" cy="259045"/>
    <xdr:sp macro="" textlink="">
      <xdr:nvSpPr>
        <xdr:cNvPr id="509" name="テキスト ボックス 508"/>
        <xdr:cNvSpPr txBox="1"/>
      </xdr:nvSpPr>
      <xdr:spPr>
        <a:xfrm>
          <a:off x="15292017" y="650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1" name="円/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2" name="テキスト ボックス 53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110782</xdr:rowOff>
    </xdr:from>
    <xdr:to>
      <xdr:col>23</xdr:col>
      <xdr:colOff>517525</xdr:colOff>
      <xdr:row>77</xdr:row>
      <xdr:rowOff>119031</xdr:rowOff>
    </xdr:to>
    <xdr:cxnSp macro="">
      <xdr:nvCxnSpPr>
        <xdr:cNvPr id="610" name="直線コネクタ 609"/>
        <xdr:cNvCxnSpPr/>
      </xdr:nvCxnSpPr>
      <xdr:spPr>
        <a:xfrm flipV="1">
          <a:off x="15481300" y="13312432"/>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11"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117945</xdr:rowOff>
    </xdr:from>
    <xdr:to>
      <xdr:col>22</xdr:col>
      <xdr:colOff>365125</xdr:colOff>
      <xdr:row>77</xdr:row>
      <xdr:rowOff>119031</xdr:rowOff>
    </xdr:to>
    <xdr:cxnSp macro="">
      <xdr:nvCxnSpPr>
        <xdr:cNvPr id="613" name="直線コネクタ 612"/>
        <xdr:cNvCxnSpPr/>
      </xdr:nvCxnSpPr>
      <xdr:spPr>
        <a:xfrm>
          <a:off x="14592300" y="1331959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80251</xdr:rowOff>
    </xdr:from>
    <xdr:to>
      <xdr:col>22</xdr:col>
      <xdr:colOff>415925</xdr:colOff>
      <xdr:row>76</xdr:row>
      <xdr:rowOff>10401</xdr:rowOff>
    </xdr:to>
    <xdr:sp macro="" textlink="">
      <xdr:nvSpPr>
        <xdr:cNvPr id="614" name="フローチャート : 判断 613"/>
        <xdr:cNvSpPr/>
      </xdr:nvSpPr>
      <xdr:spPr>
        <a:xfrm>
          <a:off x="15430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26928</xdr:rowOff>
    </xdr:from>
    <xdr:ext cx="534377" cy="259045"/>
    <xdr:sp macro="" textlink="">
      <xdr:nvSpPr>
        <xdr:cNvPr id="615" name="テキスト ボックス 614"/>
        <xdr:cNvSpPr txBox="1"/>
      </xdr:nvSpPr>
      <xdr:spPr>
        <a:xfrm>
          <a:off x="15214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117945</xdr:rowOff>
    </xdr:from>
    <xdr:to>
      <xdr:col>21</xdr:col>
      <xdr:colOff>161925</xdr:colOff>
      <xdr:row>77</xdr:row>
      <xdr:rowOff>122098</xdr:rowOff>
    </xdr:to>
    <xdr:cxnSp macro="">
      <xdr:nvCxnSpPr>
        <xdr:cNvPr id="616" name="直線コネクタ 615"/>
        <xdr:cNvCxnSpPr/>
      </xdr:nvCxnSpPr>
      <xdr:spPr>
        <a:xfrm flipV="1">
          <a:off x="13703300" y="13319595"/>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118974</xdr:rowOff>
    </xdr:from>
    <xdr:to>
      <xdr:col>19</xdr:col>
      <xdr:colOff>644525</xdr:colOff>
      <xdr:row>77</xdr:row>
      <xdr:rowOff>122098</xdr:rowOff>
    </xdr:to>
    <xdr:cxnSp macro="">
      <xdr:nvCxnSpPr>
        <xdr:cNvPr id="619" name="直線コネクタ 618"/>
        <xdr:cNvCxnSpPr/>
      </xdr:nvCxnSpPr>
      <xdr:spPr>
        <a:xfrm>
          <a:off x="12814300" y="1332062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59982</xdr:rowOff>
    </xdr:from>
    <xdr:to>
      <xdr:col>23</xdr:col>
      <xdr:colOff>568325</xdr:colOff>
      <xdr:row>77</xdr:row>
      <xdr:rowOff>161582</xdr:rowOff>
    </xdr:to>
    <xdr:sp macro="" textlink="">
      <xdr:nvSpPr>
        <xdr:cNvPr id="629" name="円/楕円 628"/>
        <xdr:cNvSpPr/>
      </xdr:nvSpPr>
      <xdr:spPr>
        <a:xfrm>
          <a:off x="16268700" y="13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146359</xdr:rowOff>
    </xdr:from>
    <xdr:ext cx="534377" cy="259045"/>
    <xdr:sp macro="" textlink="">
      <xdr:nvSpPr>
        <xdr:cNvPr id="630" name="公債費該当値テキスト"/>
        <xdr:cNvSpPr txBox="1"/>
      </xdr:nvSpPr>
      <xdr:spPr>
        <a:xfrm>
          <a:off x="16370300" y="1317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68231</xdr:rowOff>
    </xdr:from>
    <xdr:to>
      <xdr:col>22</xdr:col>
      <xdr:colOff>415925</xdr:colOff>
      <xdr:row>77</xdr:row>
      <xdr:rowOff>169831</xdr:rowOff>
    </xdr:to>
    <xdr:sp macro="" textlink="">
      <xdr:nvSpPr>
        <xdr:cNvPr id="631" name="円/楕円 630"/>
        <xdr:cNvSpPr/>
      </xdr:nvSpPr>
      <xdr:spPr>
        <a:xfrm>
          <a:off x="15430500" y="132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160958</xdr:rowOff>
    </xdr:from>
    <xdr:ext cx="534377" cy="259045"/>
    <xdr:sp macro="" textlink="">
      <xdr:nvSpPr>
        <xdr:cNvPr id="632" name="テキスト ボックス 631"/>
        <xdr:cNvSpPr txBox="1"/>
      </xdr:nvSpPr>
      <xdr:spPr>
        <a:xfrm>
          <a:off x="15214111" y="133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67145</xdr:rowOff>
    </xdr:from>
    <xdr:to>
      <xdr:col>21</xdr:col>
      <xdr:colOff>212725</xdr:colOff>
      <xdr:row>77</xdr:row>
      <xdr:rowOff>168745</xdr:rowOff>
    </xdr:to>
    <xdr:sp macro="" textlink="">
      <xdr:nvSpPr>
        <xdr:cNvPr id="633" name="円/楕円 632"/>
        <xdr:cNvSpPr/>
      </xdr:nvSpPr>
      <xdr:spPr>
        <a:xfrm>
          <a:off x="14541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159872</xdr:rowOff>
    </xdr:from>
    <xdr:ext cx="534377" cy="259045"/>
    <xdr:sp macro="" textlink="">
      <xdr:nvSpPr>
        <xdr:cNvPr id="634" name="テキスト ボックス 633"/>
        <xdr:cNvSpPr txBox="1"/>
      </xdr:nvSpPr>
      <xdr:spPr>
        <a:xfrm>
          <a:off x="14325111" y="133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71298</xdr:rowOff>
    </xdr:from>
    <xdr:to>
      <xdr:col>20</xdr:col>
      <xdr:colOff>9525</xdr:colOff>
      <xdr:row>78</xdr:row>
      <xdr:rowOff>1448</xdr:rowOff>
    </xdr:to>
    <xdr:sp macro="" textlink="">
      <xdr:nvSpPr>
        <xdr:cNvPr id="635" name="円/楕円 634"/>
        <xdr:cNvSpPr/>
      </xdr:nvSpPr>
      <xdr:spPr>
        <a:xfrm>
          <a:off x="13652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164025</xdr:rowOff>
    </xdr:from>
    <xdr:ext cx="534377" cy="259045"/>
    <xdr:sp macro="" textlink="">
      <xdr:nvSpPr>
        <xdr:cNvPr id="636" name="テキスト ボックス 635"/>
        <xdr:cNvSpPr txBox="1"/>
      </xdr:nvSpPr>
      <xdr:spPr>
        <a:xfrm>
          <a:off x="13436111" y="133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68174</xdr:rowOff>
    </xdr:from>
    <xdr:to>
      <xdr:col>18</xdr:col>
      <xdr:colOff>492125</xdr:colOff>
      <xdr:row>77</xdr:row>
      <xdr:rowOff>169774</xdr:rowOff>
    </xdr:to>
    <xdr:sp macro="" textlink="">
      <xdr:nvSpPr>
        <xdr:cNvPr id="637" name="円/楕円 636"/>
        <xdr:cNvSpPr/>
      </xdr:nvSpPr>
      <xdr:spPr>
        <a:xfrm>
          <a:off x="12763500" y="132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160901</xdr:rowOff>
    </xdr:from>
    <xdr:ext cx="534377" cy="259045"/>
    <xdr:sp macro="" textlink="">
      <xdr:nvSpPr>
        <xdr:cNvPr id="638" name="テキスト ボックス 637"/>
        <xdr:cNvSpPr txBox="1"/>
      </xdr:nvSpPr>
      <xdr:spPr>
        <a:xfrm>
          <a:off x="12547111" y="1336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31480</xdr:rowOff>
    </xdr:from>
    <xdr:to>
      <xdr:col>23</xdr:col>
      <xdr:colOff>517525</xdr:colOff>
      <xdr:row>95</xdr:row>
      <xdr:rowOff>126761</xdr:rowOff>
    </xdr:to>
    <xdr:cxnSp macro="">
      <xdr:nvCxnSpPr>
        <xdr:cNvPr id="665" name="直線コネクタ 664"/>
        <xdr:cNvCxnSpPr/>
      </xdr:nvCxnSpPr>
      <xdr:spPr>
        <a:xfrm>
          <a:off x="15481300" y="16319230"/>
          <a:ext cx="838200" cy="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6"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31480</xdr:rowOff>
    </xdr:from>
    <xdr:to>
      <xdr:col>22</xdr:col>
      <xdr:colOff>365125</xdr:colOff>
      <xdr:row>96</xdr:row>
      <xdr:rowOff>60055</xdr:rowOff>
    </xdr:to>
    <xdr:cxnSp macro="">
      <xdr:nvCxnSpPr>
        <xdr:cNvPr id="668" name="直線コネクタ 667"/>
        <xdr:cNvCxnSpPr/>
      </xdr:nvCxnSpPr>
      <xdr:spPr>
        <a:xfrm flipV="1">
          <a:off x="14592300" y="1631923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83779</xdr:rowOff>
    </xdr:from>
    <xdr:to>
      <xdr:col>22</xdr:col>
      <xdr:colOff>415925</xdr:colOff>
      <xdr:row>96</xdr:row>
      <xdr:rowOff>13929</xdr:rowOff>
    </xdr:to>
    <xdr:sp macro="" textlink="">
      <xdr:nvSpPr>
        <xdr:cNvPr id="669" name="フローチャート : 判断 668"/>
        <xdr:cNvSpPr/>
      </xdr:nvSpPr>
      <xdr:spPr>
        <a:xfrm>
          <a:off x="15430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5056</xdr:rowOff>
    </xdr:from>
    <xdr:ext cx="534377" cy="259045"/>
    <xdr:sp macro="" textlink="">
      <xdr:nvSpPr>
        <xdr:cNvPr id="670" name="テキスト ボックス 669"/>
        <xdr:cNvSpPr txBox="1"/>
      </xdr:nvSpPr>
      <xdr:spPr>
        <a:xfrm>
          <a:off x="15214111" y="164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169692</xdr:rowOff>
    </xdr:from>
    <xdr:to>
      <xdr:col>21</xdr:col>
      <xdr:colOff>161925</xdr:colOff>
      <xdr:row>96</xdr:row>
      <xdr:rowOff>60055</xdr:rowOff>
    </xdr:to>
    <xdr:cxnSp macro="">
      <xdr:nvCxnSpPr>
        <xdr:cNvPr id="671" name="直線コネクタ 670"/>
        <xdr:cNvCxnSpPr/>
      </xdr:nvCxnSpPr>
      <xdr:spPr>
        <a:xfrm>
          <a:off x="13703300" y="16457442"/>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3" name="テキスト ボックス 672"/>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169692</xdr:rowOff>
    </xdr:from>
    <xdr:to>
      <xdr:col>19</xdr:col>
      <xdr:colOff>644525</xdr:colOff>
      <xdr:row>96</xdr:row>
      <xdr:rowOff>71760</xdr:rowOff>
    </xdr:to>
    <xdr:cxnSp macro="">
      <xdr:nvCxnSpPr>
        <xdr:cNvPr id="674" name="直線コネクタ 673"/>
        <xdr:cNvCxnSpPr/>
      </xdr:nvCxnSpPr>
      <xdr:spPr>
        <a:xfrm flipV="1">
          <a:off x="12814300" y="16457442"/>
          <a:ext cx="8890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75961</xdr:rowOff>
    </xdr:from>
    <xdr:to>
      <xdr:col>23</xdr:col>
      <xdr:colOff>568325</xdr:colOff>
      <xdr:row>96</xdr:row>
      <xdr:rowOff>6111</xdr:rowOff>
    </xdr:to>
    <xdr:sp macro="" textlink="">
      <xdr:nvSpPr>
        <xdr:cNvPr id="684" name="円/楕円 683"/>
        <xdr:cNvSpPr/>
      </xdr:nvSpPr>
      <xdr:spPr>
        <a:xfrm>
          <a:off x="16268700" y="1636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98838</xdr:rowOff>
    </xdr:from>
    <xdr:ext cx="534377" cy="259045"/>
    <xdr:sp macro="" textlink="">
      <xdr:nvSpPr>
        <xdr:cNvPr id="685" name="積立金該当値テキスト"/>
        <xdr:cNvSpPr txBox="1"/>
      </xdr:nvSpPr>
      <xdr:spPr>
        <a:xfrm>
          <a:off x="16370300" y="1621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152130</xdr:rowOff>
    </xdr:from>
    <xdr:to>
      <xdr:col>22</xdr:col>
      <xdr:colOff>415925</xdr:colOff>
      <xdr:row>95</xdr:row>
      <xdr:rowOff>82280</xdr:rowOff>
    </xdr:to>
    <xdr:sp macro="" textlink="">
      <xdr:nvSpPr>
        <xdr:cNvPr id="686" name="円/楕円 685"/>
        <xdr:cNvSpPr/>
      </xdr:nvSpPr>
      <xdr:spPr>
        <a:xfrm>
          <a:off x="15430500" y="162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98807</xdr:rowOff>
    </xdr:from>
    <xdr:ext cx="534377" cy="259045"/>
    <xdr:sp macro="" textlink="">
      <xdr:nvSpPr>
        <xdr:cNvPr id="687" name="テキスト ボックス 686"/>
        <xdr:cNvSpPr txBox="1"/>
      </xdr:nvSpPr>
      <xdr:spPr>
        <a:xfrm>
          <a:off x="15214111" y="1604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9255</xdr:rowOff>
    </xdr:from>
    <xdr:to>
      <xdr:col>21</xdr:col>
      <xdr:colOff>212725</xdr:colOff>
      <xdr:row>96</xdr:row>
      <xdr:rowOff>110855</xdr:rowOff>
    </xdr:to>
    <xdr:sp macro="" textlink="">
      <xdr:nvSpPr>
        <xdr:cNvPr id="688" name="円/楕円 687"/>
        <xdr:cNvSpPr/>
      </xdr:nvSpPr>
      <xdr:spPr>
        <a:xfrm>
          <a:off x="14541500" y="164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127382</xdr:rowOff>
    </xdr:from>
    <xdr:ext cx="469744" cy="259045"/>
    <xdr:sp macro="" textlink="">
      <xdr:nvSpPr>
        <xdr:cNvPr id="689" name="テキスト ボックス 688"/>
        <xdr:cNvSpPr txBox="1"/>
      </xdr:nvSpPr>
      <xdr:spPr>
        <a:xfrm>
          <a:off x="14357427" y="1624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118892</xdr:rowOff>
    </xdr:from>
    <xdr:to>
      <xdr:col>20</xdr:col>
      <xdr:colOff>9525</xdr:colOff>
      <xdr:row>96</xdr:row>
      <xdr:rowOff>49042</xdr:rowOff>
    </xdr:to>
    <xdr:sp macro="" textlink="">
      <xdr:nvSpPr>
        <xdr:cNvPr id="690" name="円/楕円 689"/>
        <xdr:cNvSpPr/>
      </xdr:nvSpPr>
      <xdr:spPr>
        <a:xfrm>
          <a:off x="13652500" y="1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40169</xdr:rowOff>
    </xdr:from>
    <xdr:ext cx="534377" cy="259045"/>
    <xdr:sp macro="" textlink="">
      <xdr:nvSpPr>
        <xdr:cNvPr id="691" name="テキスト ボックス 690"/>
        <xdr:cNvSpPr txBox="1"/>
      </xdr:nvSpPr>
      <xdr:spPr>
        <a:xfrm>
          <a:off x="13436111" y="164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20960</xdr:rowOff>
    </xdr:from>
    <xdr:to>
      <xdr:col>18</xdr:col>
      <xdr:colOff>492125</xdr:colOff>
      <xdr:row>96</xdr:row>
      <xdr:rowOff>122560</xdr:rowOff>
    </xdr:to>
    <xdr:sp macro="" textlink="">
      <xdr:nvSpPr>
        <xdr:cNvPr id="692" name="円/楕円 691"/>
        <xdr:cNvSpPr/>
      </xdr:nvSpPr>
      <xdr:spPr>
        <a:xfrm>
          <a:off x="12763500" y="16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113687</xdr:rowOff>
    </xdr:from>
    <xdr:ext cx="469744" cy="259045"/>
    <xdr:sp macro="" textlink="">
      <xdr:nvSpPr>
        <xdr:cNvPr id="693" name="テキスト ボックス 692"/>
        <xdr:cNvSpPr txBox="1"/>
      </xdr:nvSpPr>
      <xdr:spPr>
        <a:xfrm>
          <a:off x="12579427" y="1657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113589</xdr:rowOff>
    </xdr:from>
    <xdr:to>
      <xdr:col>31</xdr:col>
      <xdr:colOff>85725</xdr:colOff>
      <xdr:row>37</xdr:row>
      <xdr:rowOff>43739</xdr:rowOff>
    </xdr:to>
    <xdr:sp macro="" textlink="">
      <xdr:nvSpPr>
        <xdr:cNvPr id="724" name="フローチャート : 判断 723"/>
        <xdr:cNvSpPr/>
      </xdr:nvSpPr>
      <xdr:spPr>
        <a:xfrm>
          <a:off x="212725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60266</xdr:rowOff>
    </xdr:from>
    <xdr:ext cx="378565" cy="259045"/>
    <xdr:sp macro="" textlink="">
      <xdr:nvSpPr>
        <xdr:cNvPr id="725" name="テキスト ボックス 724"/>
        <xdr:cNvSpPr txBox="1"/>
      </xdr:nvSpPr>
      <xdr:spPr>
        <a:xfrm>
          <a:off x="21134017" y="6061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91237</xdr:rowOff>
    </xdr:from>
    <xdr:to>
      <xdr:col>28</xdr:col>
      <xdr:colOff>314325</xdr:colOff>
      <xdr:row>38</xdr:row>
      <xdr:rowOff>139700</xdr:rowOff>
    </xdr:to>
    <xdr:cxnSp macro="">
      <xdr:nvCxnSpPr>
        <xdr:cNvPr id="729" name="直線コネクタ 728"/>
        <xdr:cNvCxnSpPr/>
      </xdr:nvCxnSpPr>
      <xdr:spPr>
        <a:xfrm>
          <a:off x="18656300" y="6606337"/>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40437</xdr:rowOff>
    </xdr:from>
    <xdr:to>
      <xdr:col>27</xdr:col>
      <xdr:colOff>161925</xdr:colOff>
      <xdr:row>38</xdr:row>
      <xdr:rowOff>142037</xdr:rowOff>
    </xdr:to>
    <xdr:sp macro="" textlink="">
      <xdr:nvSpPr>
        <xdr:cNvPr id="747" name="円/楕円 746"/>
        <xdr:cNvSpPr/>
      </xdr:nvSpPr>
      <xdr:spPr>
        <a:xfrm>
          <a:off x="18605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133164</xdr:rowOff>
    </xdr:from>
    <xdr:ext cx="378565" cy="259045"/>
    <xdr:sp macro="" textlink="">
      <xdr:nvSpPr>
        <xdr:cNvPr id="748" name="テキスト ボックス 747"/>
        <xdr:cNvSpPr txBox="1"/>
      </xdr:nvSpPr>
      <xdr:spPr>
        <a:xfrm>
          <a:off x="18467017" y="66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138785</xdr:rowOff>
    </xdr:from>
    <xdr:to>
      <xdr:col>32</xdr:col>
      <xdr:colOff>187325</xdr:colOff>
      <xdr:row>58</xdr:row>
      <xdr:rowOff>138785</xdr:rowOff>
    </xdr:to>
    <xdr:cxnSp macro="">
      <xdr:nvCxnSpPr>
        <xdr:cNvPr id="775" name="直線コネクタ 774"/>
        <xdr:cNvCxnSpPr/>
      </xdr:nvCxnSpPr>
      <xdr:spPr>
        <a:xfrm>
          <a:off x="21323300" y="1008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138785</xdr:rowOff>
    </xdr:from>
    <xdr:to>
      <xdr:col>31</xdr:col>
      <xdr:colOff>34925</xdr:colOff>
      <xdr:row>58</xdr:row>
      <xdr:rowOff>138831</xdr:rowOff>
    </xdr:to>
    <xdr:cxnSp macro="">
      <xdr:nvCxnSpPr>
        <xdr:cNvPr id="778" name="直線コネクタ 777"/>
        <xdr:cNvCxnSpPr/>
      </xdr:nvCxnSpPr>
      <xdr:spPr>
        <a:xfrm flipV="1">
          <a:off x="20434300" y="1008288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111897</xdr:rowOff>
    </xdr:from>
    <xdr:to>
      <xdr:col>31</xdr:col>
      <xdr:colOff>85725</xdr:colOff>
      <xdr:row>57</xdr:row>
      <xdr:rowOff>42047</xdr:rowOff>
    </xdr:to>
    <xdr:sp macro="" textlink="">
      <xdr:nvSpPr>
        <xdr:cNvPr id="779" name="フローチャート : 判断 778"/>
        <xdr:cNvSpPr/>
      </xdr:nvSpPr>
      <xdr:spPr>
        <a:xfrm>
          <a:off x="21272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58574</xdr:rowOff>
    </xdr:from>
    <xdr:ext cx="469744" cy="259045"/>
    <xdr:sp macro="" textlink="">
      <xdr:nvSpPr>
        <xdr:cNvPr id="780" name="テキスト ボックス 779"/>
        <xdr:cNvSpPr txBox="1"/>
      </xdr:nvSpPr>
      <xdr:spPr>
        <a:xfrm>
          <a:off x="21088427"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138831</xdr:rowOff>
    </xdr:from>
    <xdr:to>
      <xdr:col>29</xdr:col>
      <xdr:colOff>517525</xdr:colOff>
      <xdr:row>58</xdr:row>
      <xdr:rowOff>138831</xdr:rowOff>
    </xdr:to>
    <xdr:cxnSp macro="">
      <xdr:nvCxnSpPr>
        <xdr:cNvPr id="781" name="直線コネクタ 780"/>
        <xdr:cNvCxnSpPr/>
      </xdr:nvCxnSpPr>
      <xdr:spPr>
        <a:xfrm>
          <a:off x="19545300" y="100829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138785</xdr:rowOff>
    </xdr:from>
    <xdr:to>
      <xdr:col>28</xdr:col>
      <xdr:colOff>314325</xdr:colOff>
      <xdr:row>58</xdr:row>
      <xdr:rowOff>138831</xdr:rowOff>
    </xdr:to>
    <xdr:cxnSp macro="">
      <xdr:nvCxnSpPr>
        <xdr:cNvPr id="784" name="直線コネクタ 783"/>
        <xdr:cNvCxnSpPr/>
      </xdr:nvCxnSpPr>
      <xdr:spPr>
        <a:xfrm>
          <a:off x="18656300" y="1008288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87985</xdr:rowOff>
    </xdr:from>
    <xdr:to>
      <xdr:col>32</xdr:col>
      <xdr:colOff>238125</xdr:colOff>
      <xdr:row>59</xdr:row>
      <xdr:rowOff>18135</xdr:rowOff>
    </xdr:to>
    <xdr:sp macro="" textlink="">
      <xdr:nvSpPr>
        <xdr:cNvPr id="794" name="円/楕円 793"/>
        <xdr:cNvSpPr/>
      </xdr:nvSpPr>
      <xdr:spPr>
        <a:xfrm>
          <a:off x="221107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2912</xdr:rowOff>
    </xdr:from>
    <xdr:ext cx="313932" cy="259045"/>
    <xdr:sp macro="" textlink="">
      <xdr:nvSpPr>
        <xdr:cNvPr id="795" name="貸付金該当値テキスト"/>
        <xdr:cNvSpPr txBox="1"/>
      </xdr:nvSpPr>
      <xdr:spPr>
        <a:xfrm>
          <a:off x="22212300" y="9947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87985</xdr:rowOff>
    </xdr:from>
    <xdr:to>
      <xdr:col>31</xdr:col>
      <xdr:colOff>85725</xdr:colOff>
      <xdr:row>59</xdr:row>
      <xdr:rowOff>18135</xdr:rowOff>
    </xdr:to>
    <xdr:sp macro="" textlink="">
      <xdr:nvSpPr>
        <xdr:cNvPr id="796" name="円/楕円 795"/>
        <xdr:cNvSpPr/>
      </xdr:nvSpPr>
      <xdr:spPr>
        <a:xfrm>
          <a:off x="21272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9262</xdr:rowOff>
    </xdr:from>
    <xdr:ext cx="313932" cy="259045"/>
    <xdr:sp macro="" textlink="">
      <xdr:nvSpPr>
        <xdr:cNvPr id="797" name="テキスト ボックス 796"/>
        <xdr:cNvSpPr txBox="1"/>
      </xdr:nvSpPr>
      <xdr:spPr>
        <a:xfrm>
          <a:off x="21166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88031</xdr:rowOff>
    </xdr:from>
    <xdr:to>
      <xdr:col>29</xdr:col>
      <xdr:colOff>568325</xdr:colOff>
      <xdr:row>59</xdr:row>
      <xdr:rowOff>18181</xdr:rowOff>
    </xdr:to>
    <xdr:sp macro="" textlink="">
      <xdr:nvSpPr>
        <xdr:cNvPr id="798" name="円/楕円 797"/>
        <xdr:cNvSpPr/>
      </xdr:nvSpPr>
      <xdr:spPr>
        <a:xfrm>
          <a:off x="20383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9308</xdr:rowOff>
    </xdr:from>
    <xdr:ext cx="313932" cy="259045"/>
    <xdr:sp macro="" textlink="">
      <xdr:nvSpPr>
        <xdr:cNvPr id="799" name="テキスト ボックス 798"/>
        <xdr:cNvSpPr txBox="1"/>
      </xdr:nvSpPr>
      <xdr:spPr>
        <a:xfrm>
          <a:off x="20277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88031</xdr:rowOff>
    </xdr:from>
    <xdr:to>
      <xdr:col>28</xdr:col>
      <xdr:colOff>365125</xdr:colOff>
      <xdr:row>59</xdr:row>
      <xdr:rowOff>18181</xdr:rowOff>
    </xdr:to>
    <xdr:sp macro="" textlink="">
      <xdr:nvSpPr>
        <xdr:cNvPr id="800" name="円/楕円 799"/>
        <xdr:cNvSpPr/>
      </xdr:nvSpPr>
      <xdr:spPr>
        <a:xfrm>
          <a:off x="19494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9308</xdr:rowOff>
    </xdr:from>
    <xdr:ext cx="313932" cy="259045"/>
    <xdr:sp macro="" textlink="">
      <xdr:nvSpPr>
        <xdr:cNvPr id="801" name="テキスト ボックス 800"/>
        <xdr:cNvSpPr txBox="1"/>
      </xdr:nvSpPr>
      <xdr:spPr>
        <a:xfrm>
          <a:off x="19388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87985</xdr:rowOff>
    </xdr:from>
    <xdr:to>
      <xdr:col>27</xdr:col>
      <xdr:colOff>161925</xdr:colOff>
      <xdr:row>59</xdr:row>
      <xdr:rowOff>18135</xdr:rowOff>
    </xdr:to>
    <xdr:sp macro="" textlink="">
      <xdr:nvSpPr>
        <xdr:cNvPr id="802" name="円/楕円 801"/>
        <xdr:cNvSpPr/>
      </xdr:nvSpPr>
      <xdr:spPr>
        <a:xfrm>
          <a:off x="18605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9262</xdr:rowOff>
    </xdr:from>
    <xdr:ext cx="313932" cy="259045"/>
    <xdr:sp macro="" textlink="">
      <xdr:nvSpPr>
        <xdr:cNvPr id="803" name="テキスト ボックス 802"/>
        <xdr:cNvSpPr txBox="1"/>
      </xdr:nvSpPr>
      <xdr:spPr>
        <a:xfrm>
          <a:off x="18499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157119</xdr:rowOff>
    </xdr:from>
    <xdr:to>
      <xdr:col>32</xdr:col>
      <xdr:colOff>187325</xdr:colOff>
      <xdr:row>73</xdr:row>
      <xdr:rowOff>120452</xdr:rowOff>
    </xdr:to>
    <xdr:cxnSp macro="">
      <xdr:nvCxnSpPr>
        <xdr:cNvPr id="831" name="直線コネクタ 830"/>
        <xdr:cNvCxnSpPr/>
      </xdr:nvCxnSpPr>
      <xdr:spPr>
        <a:xfrm>
          <a:off x="21323300" y="12501519"/>
          <a:ext cx="838200" cy="1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2"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157119</xdr:rowOff>
    </xdr:from>
    <xdr:to>
      <xdr:col>31</xdr:col>
      <xdr:colOff>34925</xdr:colOff>
      <xdr:row>73</xdr:row>
      <xdr:rowOff>102758</xdr:rowOff>
    </xdr:to>
    <xdr:cxnSp macro="">
      <xdr:nvCxnSpPr>
        <xdr:cNvPr id="834" name="直線コネクタ 833"/>
        <xdr:cNvCxnSpPr/>
      </xdr:nvCxnSpPr>
      <xdr:spPr>
        <a:xfrm flipV="1">
          <a:off x="20434300" y="12501519"/>
          <a:ext cx="889000" cy="1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87209</xdr:rowOff>
    </xdr:from>
    <xdr:to>
      <xdr:col>31</xdr:col>
      <xdr:colOff>85725</xdr:colOff>
      <xdr:row>74</xdr:row>
      <xdr:rowOff>17359</xdr:rowOff>
    </xdr:to>
    <xdr:sp macro="" textlink="">
      <xdr:nvSpPr>
        <xdr:cNvPr id="835" name="フローチャート : 判断 834"/>
        <xdr:cNvSpPr/>
      </xdr:nvSpPr>
      <xdr:spPr>
        <a:xfrm>
          <a:off x="21272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8486</xdr:rowOff>
    </xdr:from>
    <xdr:ext cx="534377" cy="259045"/>
    <xdr:sp macro="" textlink="">
      <xdr:nvSpPr>
        <xdr:cNvPr id="836" name="テキスト ボックス 835"/>
        <xdr:cNvSpPr txBox="1"/>
      </xdr:nvSpPr>
      <xdr:spPr>
        <a:xfrm>
          <a:off x="21056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102758</xdr:rowOff>
    </xdr:from>
    <xdr:to>
      <xdr:col>29</xdr:col>
      <xdr:colOff>517525</xdr:colOff>
      <xdr:row>74</xdr:row>
      <xdr:rowOff>51186</xdr:rowOff>
    </xdr:to>
    <xdr:cxnSp macro="">
      <xdr:nvCxnSpPr>
        <xdr:cNvPr id="837" name="直線コネクタ 836"/>
        <xdr:cNvCxnSpPr/>
      </xdr:nvCxnSpPr>
      <xdr:spPr>
        <a:xfrm flipV="1">
          <a:off x="19545300" y="12618608"/>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39" name="テキスト ボックス 838"/>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51186</xdr:rowOff>
    </xdr:from>
    <xdr:to>
      <xdr:col>28</xdr:col>
      <xdr:colOff>314325</xdr:colOff>
      <xdr:row>75</xdr:row>
      <xdr:rowOff>3500</xdr:rowOff>
    </xdr:to>
    <xdr:cxnSp macro="">
      <xdr:nvCxnSpPr>
        <xdr:cNvPr id="840" name="直線コネクタ 839"/>
        <xdr:cNvCxnSpPr/>
      </xdr:nvCxnSpPr>
      <xdr:spPr>
        <a:xfrm flipV="1">
          <a:off x="18656300" y="12738486"/>
          <a:ext cx="889000" cy="12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42" name="テキスト ボックス 841"/>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4" name="テキスト ボックス 843"/>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69652</xdr:rowOff>
    </xdr:from>
    <xdr:to>
      <xdr:col>32</xdr:col>
      <xdr:colOff>238125</xdr:colOff>
      <xdr:row>73</xdr:row>
      <xdr:rowOff>171252</xdr:rowOff>
    </xdr:to>
    <xdr:sp macro="" textlink="">
      <xdr:nvSpPr>
        <xdr:cNvPr id="850" name="円/楕円 849"/>
        <xdr:cNvSpPr/>
      </xdr:nvSpPr>
      <xdr:spPr>
        <a:xfrm>
          <a:off x="22110700" y="125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92529</xdr:rowOff>
    </xdr:from>
    <xdr:ext cx="534377" cy="259045"/>
    <xdr:sp macro="" textlink="">
      <xdr:nvSpPr>
        <xdr:cNvPr id="851" name="繰出金該当値テキスト"/>
        <xdr:cNvSpPr txBox="1"/>
      </xdr:nvSpPr>
      <xdr:spPr>
        <a:xfrm>
          <a:off x="22212300" y="1243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39,171</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106319</xdr:rowOff>
    </xdr:from>
    <xdr:to>
      <xdr:col>31</xdr:col>
      <xdr:colOff>85725</xdr:colOff>
      <xdr:row>73</xdr:row>
      <xdr:rowOff>36469</xdr:rowOff>
    </xdr:to>
    <xdr:sp macro="" textlink="">
      <xdr:nvSpPr>
        <xdr:cNvPr id="852" name="円/楕円 851"/>
        <xdr:cNvSpPr/>
      </xdr:nvSpPr>
      <xdr:spPr>
        <a:xfrm>
          <a:off x="21272500" y="124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52996</xdr:rowOff>
    </xdr:from>
    <xdr:ext cx="534377" cy="259045"/>
    <xdr:sp macro="" textlink="">
      <xdr:nvSpPr>
        <xdr:cNvPr id="853" name="テキスト ボックス 852"/>
        <xdr:cNvSpPr txBox="1"/>
      </xdr:nvSpPr>
      <xdr:spPr>
        <a:xfrm>
          <a:off x="21056111" y="122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51958</xdr:rowOff>
    </xdr:from>
    <xdr:to>
      <xdr:col>29</xdr:col>
      <xdr:colOff>568325</xdr:colOff>
      <xdr:row>73</xdr:row>
      <xdr:rowOff>153558</xdr:rowOff>
    </xdr:to>
    <xdr:sp macro="" textlink="">
      <xdr:nvSpPr>
        <xdr:cNvPr id="854" name="円/楕円 853"/>
        <xdr:cNvSpPr/>
      </xdr:nvSpPr>
      <xdr:spPr>
        <a:xfrm>
          <a:off x="20383500" y="125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170085</xdr:rowOff>
    </xdr:from>
    <xdr:ext cx="534377" cy="259045"/>
    <xdr:sp macro="" textlink="">
      <xdr:nvSpPr>
        <xdr:cNvPr id="855" name="テキスト ボックス 854"/>
        <xdr:cNvSpPr txBox="1"/>
      </xdr:nvSpPr>
      <xdr:spPr>
        <a:xfrm>
          <a:off x="20167111" y="123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386</xdr:rowOff>
    </xdr:from>
    <xdr:to>
      <xdr:col>28</xdr:col>
      <xdr:colOff>365125</xdr:colOff>
      <xdr:row>74</xdr:row>
      <xdr:rowOff>101986</xdr:rowOff>
    </xdr:to>
    <xdr:sp macro="" textlink="">
      <xdr:nvSpPr>
        <xdr:cNvPr id="856" name="円/楕円 855"/>
        <xdr:cNvSpPr/>
      </xdr:nvSpPr>
      <xdr:spPr>
        <a:xfrm>
          <a:off x="19494500" y="126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118513</xdr:rowOff>
    </xdr:from>
    <xdr:ext cx="534377" cy="259045"/>
    <xdr:sp macro="" textlink="">
      <xdr:nvSpPr>
        <xdr:cNvPr id="857" name="テキスト ボックス 856"/>
        <xdr:cNvSpPr txBox="1"/>
      </xdr:nvSpPr>
      <xdr:spPr>
        <a:xfrm>
          <a:off x="19278111" y="124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124150</xdr:rowOff>
    </xdr:from>
    <xdr:to>
      <xdr:col>27</xdr:col>
      <xdr:colOff>161925</xdr:colOff>
      <xdr:row>75</xdr:row>
      <xdr:rowOff>54300</xdr:rowOff>
    </xdr:to>
    <xdr:sp macro="" textlink="">
      <xdr:nvSpPr>
        <xdr:cNvPr id="858" name="円/楕円 857"/>
        <xdr:cNvSpPr/>
      </xdr:nvSpPr>
      <xdr:spPr>
        <a:xfrm>
          <a:off x="18605500" y="1281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70827</xdr:rowOff>
    </xdr:from>
    <xdr:ext cx="534377" cy="259045"/>
    <xdr:sp macro="" textlink="">
      <xdr:nvSpPr>
        <xdr:cNvPr id="859" name="テキスト ボックス 858"/>
        <xdr:cNvSpPr txBox="1"/>
      </xdr:nvSpPr>
      <xdr:spPr>
        <a:xfrm>
          <a:off x="18389111" y="1258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326,432</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扶助費及び繰出金について、それぞれ住民一人当たり</a:t>
          </a:r>
          <a:r>
            <a:rPr kumimoji="1" lang="en-US" altLang="ja-JP" sz="1300">
              <a:latin typeface="ＭＳ Ｐゴシック"/>
            </a:rPr>
            <a:t>111,766</a:t>
          </a:r>
          <a:r>
            <a:rPr kumimoji="1" lang="ja-JP" altLang="en-US" sz="1300">
              <a:latin typeface="ＭＳ Ｐゴシック"/>
            </a:rPr>
            <a:t>円、</a:t>
          </a:r>
          <a:r>
            <a:rPr kumimoji="1" lang="en-US" altLang="ja-JP" sz="1300">
              <a:latin typeface="ＭＳ Ｐゴシック"/>
            </a:rPr>
            <a:t>39,171</a:t>
          </a:r>
          <a:r>
            <a:rPr kumimoji="1" lang="ja-JP" altLang="en-US" sz="1300">
              <a:latin typeface="ＭＳ Ｐゴシック"/>
            </a:rPr>
            <a:t>円となっており、類似団体内平均や東京都平均と比較して一人当たりコストが高い状況となっている。</a:t>
          </a:r>
          <a:endParaRPr kumimoji="1" lang="en-US" altLang="ja-JP" sz="1300">
            <a:latin typeface="ＭＳ Ｐゴシック"/>
          </a:endParaRPr>
        </a:p>
        <a:p>
          <a:r>
            <a:rPr kumimoji="1" lang="ja-JP" altLang="en-US" sz="1300">
              <a:latin typeface="ＭＳ Ｐゴシック"/>
            </a:rPr>
            <a:t>扶助費については、障がい者自立支援給付費や民間等保育所運営費、生活保護費などの増加が主な要因である。</a:t>
          </a:r>
          <a:endParaRPr kumimoji="1" lang="en-US" altLang="ja-JP" sz="1300">
            <a:latin typeface="ＭＳ Ｐゴシック"/>
          </a:endParaRPr>
        </a:p>
        <a:p>
          <a:r>
            <a:rPr kumimoji="1" lang="ja-JP" altLang="en-US" sz="1300">
              <a:latin typeface="ＭＳ Ｐゴシック"/>
            </a:rPr>
            <a:t>繰出金については、後期高齢者医療事業会計及び介護保険事業会計への繰出金が増加傾向にあり、扶助費と合わせて社会保障関係経費の増加が表れている。</a:t>
          </a:r>
          <a:endParaRPr kumimoji="1" lang="en-US" altLang="ja-JP" sz="1300">
            <a:latin typeface="ＭＳ Ｐゴシック"/>
          </a:endParaRPr>
        </a:p>
        <a:p>
          <a:r>
            <a:rPr kumimoji="1" lang="ja-JP" altLang="en-US" sz="1300">
              <a:latin typeface="ＭＳ Ｐゴシック"/>
            </a:rPr>
            <a:t>これらは社会保障制度の一環として様々な法律・条令に基づいて支出されるため圧縮が難しい経費であり、各会計の健全化が課題となる。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東京都町田市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428,572
423,067
71.80
144,519,334
139,899,675
4,359,336
77,188,344
74,209,706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70031</xdr:rowOff>
    </xdr:from>
    <xdr:to>
      <xdr:col>6</xdr:col>
      <xdr:colOff>511175</xdr:colOff>
      <xdr:row>39</xdr:row>
      <xdr:rowOff>36830</xdr:rowOff>
    </xdr:to>
    <xdr:cxnSp macro="">
      <xdr:nvCxnSpPr>
        <xdr:cNvPr id="63" name="直線コネクタ 62"/>
        <xdr:cNvCxnSpPr/>
      </xdr:nvCxnSpPr>
      <xdr:spPr>
        <a:xfrm>
          <a:off x="3797300" y="6585131"/>
          <a:ext cx="83820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121030</xdr:rowOff>
    </xdr:from>
    <xdr:ext cx="469744" cy="259045"/>
    <xdr:sp macro="" textlink="">
      <xdr:nvSpPr>
        <xdr:cNvPr id="64" name="議会費平均値テキスト"/>
        <xdr:cNvSpPr txBox="1"/>
      </xdr:nvSpPr>
      <xdr:spPr>
        <a:xfrm>
          <a:off x="4686300" y="5950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70031</xdr:rowOff>
    </xdr:from>
    <xdr:to>
      <xdr:col>5</xdr:col>
      <xdr:colOff>358775</xdr:colOff>
      <xdr:row>38</xdr:row>
      <xdr:rowOff>124460</xdr:rowOff>
    </xdr:to>
    <xdr:cxnSp macro="">
      <xdr:nvCxnSpPr>
        <xdr:cNvPr id="66" name="直線コネクタ 65"/>
        <xdr:cNvCxnSpPr/>
      </xdr:nvCxnSpPr>
      <xdr:spPr>
        <a:xfrm flipV="1">
          <a:off x="2908300" y="658513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94887</xdr:rowOff>
    </xdr:from>
    <xdr:to>
      <xdr:col>5</xdr:col>
      <xdr:colOff>409575</xdr:colOff>
      <xdr:row>34</xdr:row>
      <xdr:rowOff>25037</xdr:rowOff>
    </xdr:to>
    <xdr:sp macro="" textlink="">
      <xdr:nvSpPr>
        <xdr:cNvPr id="67" name="フローチャート : 判断 66"/>
        <xdr:cNvSpPr/>
      </xdr:nvSpPr>
      <xdr:spPr>
        <a:xfrm>
          <a:off x="37465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41564</xdr:rowOff>
    </xdr:from>
    <xdr:ext cx="469744" cy="259045"/>
    <xdr:sp macro="" textlink="">
      <xdr:nvSpPr>
        <xdr:cNvPr id="68" name="テキスト ボックス 67"/>
        <xdr:cNvSpPr txBox="1"/>
      </xdr:nvSpPr>
      <xdr:spPr>
        <a:xfrm>
          <a:off x="3562427" y="552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124460</xdr:rowOff>
    </xdr:from>
    <xdr:to>
      <xdr:col>4</xdr:col>
      <xdr:colOff>155575</xdr:colOff>
      <xdr:row>39</xdr:row>
      <xdr:rowOff>93435</xdr:rowOff>
    </xdr:to>
    <xdr:cxnSp macro="">
      <xdr:nvCxnSpPr>
        <xdr:cNvPr id="69" name="直線コネクタ 68"/>
        <xdr:cNvCxnSpPr/>
      </xdr:nvCxnSpPr>
      <xdr:spPr>
        <a:xfrm flipV="1">
          <a:off x="2019300" y="6639560"/>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60614</xdr:rowOff>
    </xdr:from>
    <xdr:ext cx="469744" cy="259045"/>
    <xdr:sp macro="" textlink="">
      <xdr:nvSpPr>
        <xdr:cNvPr id="71" name="テキスト ボックス 70"/>
        <xdr:cNvSpPr txBox="1"/>
      </xdr:nvSpPr>
      <xdr:spPr>
        <a:xfrm>
          <a:off x="2673427"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110309</xdr:rowOff>
    </xdr:from>
    <xdr:to>
      <xdr:col>2</xdr:col>
      <xdr:colOff>638175</xdr:colOff>
      <xdr:row>39</xdr:row>
      <xdr:rowOff>93435</xdr:rowOff>
    </xdr:to>
    <xdr:cxnSp macro="">
      <xdr:nvCxnSpPr>
        <xdr:cNvPr id="72" name="直線コネクタ 71"/>
        <xdr:cNvCxnSpPr/>
      </xdr:nvCxnSpPr>
      <xdr:spPr>
        <a:xfrm>
          <a:off x="1130300" y="6625409"/>
          <a:ext cx="889000" cy="15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79120</xdr:rowOff>
    </xdr:from>
    <xdr:ext cx="469744" cy="259045"/>
    <xdr:sp macro="" textlink="">
      <xdr:nvSpPr>
        <xdr:cNvPr id="74" name="テキスト ボックス 73"/>
        <xdr:cNvSpPr txBox="1"/>
      </xdr:nvSpPr>
      <xdr:spPr>
        <a:xfrm>
          <a:off x="1784427"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115587</xdr:rowOff>
    </xdr:from>
    <xdr:ext cx="469744" cy="259045"/>
    <xdr:sp macro="" textlink="">
      <xdr:nvSpPr>
        <xdr:cNvPr id="76" name="テキスト ボックス 75"/>
        <xdr:cNvSpPr txBox="1"/>
      </xdr:nvSpPr>
      <xdr:spPr>
        <a:xfrm>
          <a:off x="895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157480</xdr:rowOff>
    </xdr:from>
    <xdr:to>
      <xdr:col>6</xdr:col>
      <xdr:colOff>561975</xdr:colOff>
      <xdr:row>39</xdr:row>
      <xdr:rowOff>87630</xdr:rowOff>
    </xdr:to>
    <xdr:sp macro="" textlink="">
      <xdr:nvSpPr>
        <xdr:cNvPr id="82" name="円/楕円 81"/>
        <xdr:cNvSpPr/>
      </xdr:nvSpPr>
      <xdr:spPr>
        <a:xfrm>
          <a:off x="4584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72407</xdr:rowOff>
    </xdr:from>
    <xdr:ext cx="469744" cy="259045"/>
    <xdr:sp macro="" textlink="">
      <xdr:nvSpPr>
        <xdr:cNvPr id="83" name="議会費該当値テキスト"/>
        <xdr:cNvSpPr txBox="1"/>
      </xdr:nvSpPr>
      <xdr:spPr>
        <a:xfrm>
          <a:off x="46863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19231</xdr:rowOff>
    </xdr:from>
    <xdr:to>
      <xdr:col>5</xdr:col>
      <xdr:colOff>409575</xdr:colOff>
      <xdr:row>38</xdr:row>
      <xdr:rowOff>120831</xdr:rowOff>
    </xdr:to>
    <xdr:sp macro="" textlink="">
      <xdr:nvSpPr>
        <xdr:cNvPr id="84" name="円/楕円 83"/>
        <xdr:cNvSpPr/>
      </xdr:nvSpPr>
      <xdr:spPr>
        <a:xfrm>
          <a:off x="37465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111958</xdr:rowOff>
    </xdr:from>
    <xdr:ext cx="469744" cy="259045"/>
    <xdr:sp macro="" textlink="">
      <xdr:nvSpPr>
        <xdr:cNvPr id="85" name="テキスト ボックス 84"/>
        <xdr:cNvSpPr txBox="1"/>
      </xdr:nvSpPr>
      <xdr:spPr>
        <a:xfrm>
          <a:off x="3562427" y="66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73660</xdr:rowOff>
    </xdr:from>
    <xdr:to>
      <xdr:col>4</xdr:col>
      <xdr:colOff>206375</xdr:colOff>
      <xdr:row>39</xdr:row>
      <xdr:rowOff>3810</xdr:rowOff>
    </xdr:to>
    <xdr:sp macro="" textlink="">
      <xdr:nvSpPr>
        <xdr:cNvPr id="86" name="円/楕円 85"/>
        <xdr:cNvSpPr/>
      </xdr:nvSpPr>
      <xdr:spPr>
        <a:xfrm>
          <a:off x="2857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166387</xdr:rowOff>
    </xdr:from>
    <xdr:ext cx="469744" cy="259045"/>
    <xdr:sp macro="" textlink="">
      <xdr:nvSpPr>
        <xdr:cNvPr id="87" name="テキスト ボックス 86"/>
        <xdr:cNvSpPr txBox="1"/>
      </xdr:nvSpPr>
      <xdr:spPr>
        <a:xfrm>
          <a:off x="2673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42635</xdr:rowOff>
    </xdr:from>
    <xdr:to>
      <xdr:col>3</xdr:col>
      <xdr:colOff>3175</xdr:colOff>
      <xdr:row>39</xdr:row>
      <xdr:rowOff>144235</xdr:rowOff>
    </xdr:to>
    <xdr:sp macro="" textlink="">
      <xdr:nvSpPr>
        <xdr:cNvPr id="88" name="円/楕円 87"/>
        <xdr:cNvSpPr/>
      </xdr:nvSpPr>
      <xdr:spPr>
        <a:xfrm>
          <a:off x="1968500" y="67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135362</xdr:rowOff>
    </xdr:from>
    <xdr:ext cx="469744" cy="259045"/>
    <xdr:sp macro="" textlink="">
      <xdr:nvSpPr>
        <xdr:cNvPr id="89" name="テキスト ボックス 88"/>
        <xdr:cNvSpPr txBox="1"/>
      </xdr:nvSpPr>
      <xdr:spPr>
        <a:xfrm>
          <a:off x="1784427" y="68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59509</xdr:rowOff>
    </xdr:from>
    <xdr:to>
      <xdr:col>1</xdr:col>
      <xdr:colOff>485775</xdr:colOff>
      <xdr:row>38</xdr:row>
      <xdr:rowOff>161109</xdr:rowOff>
    </xdr:to>
    <xdr:sp macro="" textlink="">
      <xdr:nvSpPr>
        <xdr:cNvPr id="90" name="円/楕円 89"/>
        <xdr:cNvSpPr/>
      </xdr:nvSpPr>
      <xdr:spPr>
        <a:xfrm>
          <a:off x="1079500" y="65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152236</xdr:rowOff>
    </xdr:from>
    <xdr:ext cx="469744" cy="259045"/>
    <xdr:sp macro="" textlink="">
      <xdr:nvSpPr>
        <xdr:cNvPr id="91" name="テキスト ボックス 90"/>
        <xdr:cNvSpPr txBox="1"/>
      </xdr:nvSpPr>
      <xdr:spPr>
        <a:xfrm>
          <a:off x="895427" y="666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22333</xdr:rowOff>
    </xdr:from>
    <xdr:to>
      <xdr:col>6</xdr:col>
      <xdr:colOff>511175</xdr:colOff>
      <xdr:row>57</xdr:row>
      <xdr:rowOff>60795</xdr:rowOff>
    </xdr:to>
    <xdr:cxnSp macro="">
      <xdr:nvCxnSpPr>
        <xdr:cNvPr id="121" name="直線コネクタ 120"/>
        <xdr:cNvCxnSpPr/>
      </xdr:nvCxnSpPr>
      <xdr:spPr>
        <a:xfrm>
          <a:off x="3797300" y="9794983"/>
          <a:ext cx="838200" cy="3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22333</xdr:rowOff>
    </xdr:from>
    <xdr:to>
      <xdr:col>5</xdr:col>
      <xdr:colOff>358775</xdr:colOff>
      <xdr:row>57</xdr:row>
      <xdr:rowOff>30600</xdr:rowOff>
    </xdr:to>
    <xdr:cxnSp macro="">
      <xdr:nvCxnSpPr>
        <xdr:cNvPr id="124" name="直線コネクタ 123"/>
        <xdr:cNvCxnSpPr/>
      </xdr:nvCxnSpPr>
      <xdr:spPr>
        <a:xfrm flipV="1">
          <a:off x="2908300" y="9794983"/>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33617</xdr:rowOff>
    </xdr:from>
    <xdr:to>
      <xdr:col>5</xdr:col>
      <xdr:colOff>409575</xdr:colOff>
      <xdr:row>56</xdr:row>
      <xdr:rowOff>135217</xdr:rowOff>
    </xdr:to>
    <xdr:sp macro="" textlink="">
      <xdr:nvSpPr>
        <xdr:cNvPr id="125" name="フローチャート : 判断 124"/>
        <xdr:cNvSpPr/>
      </xdr:nvSpPr>
      <xdr:spPr>
        <a:xfrm>
          <a:off x="3746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151744</xdr:rowOff>
    </xdr:from>
    <xdr:ext cx="534377" cy="259045"/>
    <xdr:sp macro="" textlink="">
      <xdr:nvSpPr>
        <xdr:cNvPr id="126" name="テキスト ボックス 125"/>
        <xdr:cNvSpPr txBox="1"/>
      </xdr:nvSpPr>
      <xdr:spPr>
        <a:xfrm>
          <a:off x="3530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30600</xdr:rowOff>
    </xdr:from>
    <xdr:to>
      <xdr:col>4</xdr:col>
      <xdr:colOff>155575</xdr:colOff>
      <xdr:row>57</xdr:row>
      <xdr:rowOff>37135</xdr:rowOff>
    </xdr:to>
    <xdr:cxnSp macro="">
      <xdr:nvCxnSpPr>
        <xdr:cNvPr id="127" name="直線コネクタ 126"/>
        <xdr:cNvCxnSpPr/>
      </xdr:nvCxnSpPr>
      <xdr:spPr>
        <a:xfrm flipV="1">
          <a:off x="2019300" y="9803250"/>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159665</xdr:rowOff>
    </xdr:from>
    <xdr:to>
      <xdr:col>2</xdr:col>
      <xdr:colOff>638175</xdr:colOff>
      <xdr:row>57</xdr:row>
      <xdr:rowOff>37135</xdr:rowOff>
    </xdr:to>
    <xdr:cxnSp macro="">
      <xdr:nvCxnSpPr>
        <xdr:cNvPr id="130" name="直線コネクタ 129"/>
        <xdr:cNvCxnSpPr/>
      </xdr:nvCxnSpPr>
      <xdr:spPr>
        <a:xfrm>
          <a:off x="1130300" y="9760865"/>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9995</xdr:rowOff>
    </xdr:from>
    <xdr:to>
      <xdr:col>6</xdr:col>
      <xdr:colOff>561975</xdr:colOff>
      <xdr:row>57</xdr:row>
      <xdr:rowOff>111595</xdr:rowOff>
    </xdr:to>
    <xdr:sp macro="" textlink="">
      <xdr:nvSpPr>
        <xdr:cNvPr id="140" name="円/楕円 139"/>
        <xdr:cNvSpPr/>
      </xdr:nvSpPr>
      <xdr:spPr>
        <a:xfrm>
          <a:off x="4584700" y="97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159872</xdr:rowOff>
    </xdr:from>
    <xdr:ext cx="534377" cy="259045"/>
    <xdr:sp macro="" textlink="">
      <xdr:nvSpPr>
        <xdr:cNvPr id="141" name="総務費該当値テキスト"/>
        <xdr:cNvSpPr txBox="1"/>
      </xdr:nvSpPr>
      <xdr:spPr>
        <a:xfrm>
          <a:off x="4686300" y="97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142983</xdr:rowOff>
    </xdr:from>
    <xdr:to>
      <xdr:col>5</xdr:col>
      <xdr:colOff>409575</xdr:colOff>
      <xdr:row>57</xdr:row>
      <xdr:rowOff>73133</xdr:rowOff>
    </xdr:to>
    <xdr:sp macro="" textlink="">
      <xdr:nvSpPr>
        <xdr:cNvPr id="142" name="円/楕円 141"/>
        <xdr:cNvSpPr/>
      </xdr:nvSpPr>
      <xdr:spPr>
        <a:xfrm>
          <a:off x="3746500" y="97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64260</xdr:rowOff>
    </xdr:from>
    <xdr:ext cx="534377" cy="259045"/>
    <xdr:sp macro="" textlink="">
      <xdr:nvSpPr>
        <xdr:cNvPr id="143" name="テキスト ボックス 142"/>
        <xdr:cNvSpPr txBox="1"/>
      </xdr:nvSpPr>
      <xdr:spPr>
        <a:xfrm>
          <a:off x="3530111" y="98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151250</xdr:rowOff>
    </xdr:from>
    <xdr:to>
      <xdr:col>4</xdr:col>
      <xdr:colOff>206375</xdr:colOff>
      <xdr:row>57</xdr:row>
      <xdr:rowOff>81400</xdr:rowOff>
    </xdr:to>
    <xdr:sp macro="" textlink="">
      <xdr:nvSpPr>
        <xdr:cNvPr id="144" name="円/楕円 143"/>
        <xdr:cNvSpPr/>
      </xdr:nvSpPr>
      <xdr:spPr>
        <a:xfrm>
          <a:off x="2857500" y="97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72527</xdr:rowOff>
    </xdr:from>
    <xdr:ext cx="534377" cy="259045"/>
    <xdr:sp macro="" textlink="">
      <xdr:nvSpPr>
        <xdr:cNvPr id="145" name="テキスト ボックス 144"/>
        <xdr:cNvSpPr txBox="1"/>
      </xdr:nvSpPr>
      <xdr:spPr>
        <a:xfrm>
          <a:off x="2641111" y="984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157785</xdr:rowOff>
    </xdr:from>
    <xdr:to>
      <xdr:col>3</xdr:col>
      <xdr:colOff>3175</xdr:colOff>
      <xdr:row>57</xdr:row>
      <xdr:rowOff>87935</xdr:rowOff>
    </xdr:to>
    <xdr:sp macro="" textlink="">
      <xdr:nvSpPr>
        <xdr:cNvPr id="146" name="円/楕円 145"/>
        <xdr:cNvSpPr/>
      </xdr:nvSpPr>
      <xdr:spPr>
        <a:xfrm>
          <a:off x="1968500" y="97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79062</xdr:rowOff>
    </xdr:from>
    <xdr:ext cx="534377" cy="259045"/>
    <xdr:sp macro="" textlink="">
      <xdr:nvSpPr>
        <xdr:cNvPr id="147" name="テキスト ボックス 146"/>
        <xdr:cNvSpPr txBox="1"/>
      </xdr:nvSpPr>
      <xdr:spPr>
        <a:xfrm>
          <a:off x="1752111" y="98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108865</xdr:rowOff>
    </xdr:from>
    <xdr:to>
      <xdr:col>1</xdr:col>
      <xdr:colOff>485775</xdr:colOff>
      <xdr:row>57</xdr:row>
      <xdr:rowOff>39015</xdr:rowOff>
    </xdr:to>
    <xdr:sp macro="" textlink="">
      <xdr:nvSpPr>
        <xdr:cNvPr id="148" name="円/楕円 147"/>
        <xdr:cNvSpPr/>
      </xdr:nvSpPr>
      <xdr:spPr>
        <a:xfrm>
          <a:off x="1079500" y="97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30142</xdr:rowOff>
    </xdr:from>
    <xdr:ext cx="534377" cy="259045"/>
    <xdr:sp macro="" textlink="">
      <xdr:nvSpPr>
        <xdr:cNvPr id="149" name="テキスト ボックス 148"/>
        <xdr:cNvSpPr txBox="1"/>
      </xdr:nvSpPr>
      <xdr:spPr>
        <a:xfrm>
          <a:off x="863111" y="98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157485</xdr:rowOff>
    </xdr:from>
    <xdr:to>
      <xdr:col>6</xdr:col>
      <xdr:colOff>511175</xdr:colOff>
      <xdr:row>77</xdr:row>
      <xdr:rowOff>1634</xdr:rowOff>
    </xdr:to>
    <xdr:cxnSp macro="">
      <xdr:nvCxnSpPr>
        <xdr:cNvPr id="177" name="直線コネクタ 176"/>
        <xdr:cNvCxnSpPr/>
      </xdr:nvCxnSpPr>
      <xdr:spPr>
        <a:xfrm flipV="1">
          <a:off x="3797300" y="13187685"/>
          <a:ext cx="8382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138134</xdr:rowOff>
    </xdr:from>
    <xdr:ext cx="599010" cy="259045"/>
    <xdr:sp macro="" textlink="">
      <xdr:nvSpPr>
        <xdr:cNvPr id="178" name="民生費平均値テキスト"/>
        <xdr:cNvSpPr txBox="1"/>
      </xdr:nvSpPr>
      <xdr:spPr>
        <a:xfrm>
          <a:off x="4686300" y="1316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1634</xdr:rowOff>
    </xdr:from>
    <xdr:to>
      <xdr:col>5</xdr:col>
      <xdr:colOff>358775</xdr:colOff>
      <xdr:row>77</xdr:row>
      <xdr:rowOff>37919</xdr:rowOff>
    </xdr:to>
    <xdr:cxnSp macro="">
      <xdr:nvCxnSpPr>
        <xdr:cNvPr id="180" name="直線コネクタ 179"/>
        <xdr:cNvCxnSpPr/>
      </xdr:nvCxnSpPr>
      <xdr:spPr>
        <a:xfrm flipV="1">
          <a:off x="2908300" y="13203284"/>
          <a:ext cx="889000"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158229</xdr:rowOff>
    </xdr:from>
    <xdr:to>
      <xdr:col>5</xdr:col>
      <xdr:colOff>409575</xdr:colOff>
      <xdr:row>77</xdr:row>
      <xdr:rowOff>88379</xdr:rowOff>
    </xdr:to>
    <xdr:sp macro="" textlink="">
      <xdr:nvSpPr>
        <xdr:cNvPr id="181" name="フローチャート : 判断 180"/>
        <xdr:cNvSpPr/>
      </xdr:nvSpPr>
      <xdr:spPr>
        <a:xfrm>
          <a:off x="3746500" y="1318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79506</xdr:rowOff>
    </xdr:from>
    <xdr:ext cx="599010" cy="259045"/>
    <xdr:sp macro="" textlink="">
      <xdr:nvSpPr>
        <xdr:cNvPr id="182" name="テキスト ボックス 181"/>
        <xdr:cNvSpPr txBox="1"/>
      </xdr:nvSpPr>
      <xdr:spPr>
        <a:xfrm>
          <a:off x="3497794" y="1328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37919</xdr:rowOff>
    </xdr:from>
    <xdr:to>
      <xdr:col>4</xdr:col>
      <xdr:colOff>155575</xdr:colOff>
      <xdr:row>77</xdr:row>
      <xdr:rowOff>73850</xdr:rowOff>
    </xdr:to>
    <xdr:cxnSp macro="">
      <xdr:nvCxnSpPr>
        <xdr:cNvPr id="183" name="直線コネクタ 182"/>
        <xdr:cNvCxnSpPr/>
      </xdr:nvCxnSpPr>
      <xdr:spPr>
        <a:xfrm flipV="1">
          <a:off x="2019300" y="13239569"/>
          <a:ext cx="889000" cy="3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73850</xdr:rowOff>
    </xdr:from>
    <xdr:to>
      <xdr:col>2</xdr:col>
      <xdr:colOff>638175</xdr:colOff>
      <xdr:row>77</xdr:row>
      <xdr:rowOff>111540</xdr:rowOff>
    </xdr:to>
    <xdr:cxnSp macro="">
      <xdr:nvCxnSpPr>
        <xdr:cNvPr id="186" name="直線コネクタ 185"/>
        <xdr:cNvCxnSpPr/>
      </xdr:nvCxnSpPr>
      <xdr:spPr>
        <a:xfrm flipV="1">
          <a:off x="1130300" y="13275500"/>
          <a:ext cx="889000" cy="3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154305</xdr:rowOff>
    </xdr:from>
    <xdr:ext cx="599010" cy="259045"/>
    <xdr:sp macro="" textlink="">
      <xdr:nvSpPr>
        <xdr:cNvPr id="188" name="テキスト ボックス 187"/>
        <xdr:cNvSpPr txBox="1"/>
      </xdr:nvSpPr>
      <xdr:spPr>
        <a:xfrm>
          <a:off x="1719794" y="133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170161</xdr:rowOff>
    </xdr:from>
    <xdr:ext cx="599010" cy="259045"/>
    <xdr:sp macro="" textlink="">
      <xdr:nvSpPr>
        <xdr:cNvPr id="190" name="テキスト ボックス 189"/>
        <xdr:cNvSpPr txBox="1"/>
      </xdr:nvSpPr>
      <xdr:spPr>
        <a:xfrm>
          <a:off x="830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106685</xdr:rowOff>
    </xdr:from>
    <xdr:to>
      <xdr:col>6</xdr:col>
      <xdr:colOff>561975</xdr:colOff>
      <xdr:row>77</xdr:row>
      <xdr:rowOff>36835</xdr:rowOff>
    </xdr:to>
    <xdr:sp macro="" textlink="">
      <xdr:nvSpPr>
        <xdr:cNvPr id="196" name="円/楕円 195"/>
        <xdr:cNvSpPr/>
      </xdr:nvSpPr>
      <xdr:spPr>
        <a:xfrm>
          <a:off x="4584700" y="131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129562</xdr:rowOff>
    </xdr:from>
    <xdr:ext cx="599010" cy="259045"/>
    <xdr:sp macro="" textlink="">
      <xdr:nvSpPr>
        <xdr:cNvPr id="197" name="民生費該当値テキスト"/>
        <xdr:cNvSpPr txBox="1"/>
      </xdr:nvSpPr>
      <xdr:spPr>
        <a:xfrm>
          <a:off x="4686300" y="1298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171,110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122284</xdr:rowOff>
    </xdr:from>
    <xdr:to>
      <xdr:col>5</xdr:col>
      <xdr:colOff>409575</xdr:colOff>
      <xdr:row>77</xdr:row>
      <xdr:rowOff>52434</xdr:rowOff>
    </xdr:to>
    <xdr:sp macro="" textlink="">
      <xdr:nvSpPr>
        <xdr:cNvPr id="198" name="円/楕円 197"/>
        <xdr:cNvSpPr/>
      </xdr:nvSpPr>
      <xdr:spPr>
        <a:xfrm>
          <a:off x="3746500" y="1315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68962</xdr:rowOff>
    </xdr:from>
    <xdr:ext cx="599010" cy="259045"/>
    <xdr:sp macro="" textlink="">
      <xdr:nvSpPr>
        <xdr:cNvPr id="199" name="テキスト ボックス 198"/>
        <xdr:cNvSpPr txBox="1"/>
      </xdr:nvSpPr>
      <xdr:spPr>
        <a:xfrm>
          <a:off x="3497794" y="1292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167,698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158569</xdr:rowOff>
    </xdr:from>
    <xdr:to>
      <xdr:col>4</xdr:col>
      <xdr:colOff>206375</xdr:colOff>
      <xdr:row>77</xdr:row>
      <xdr:rowOff>88719</xdr:rowOff>
    </xdr:to>
    <xdr:sp macro="" textlink="">
      <xdr:nvSpPr>
        <xdr:cNvPr id="200" name="円/楕円 199"/>
        <xdr:cNvSpPr/>
      </xdr:nvSpPr>
      <xdr:spPr>
        <a:xfrm>
          <a:off x="2857500" y="1318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105245</xdr:rowOff>
    </xdr:from>
    <xdr:ext cx="599010" cy="259045"/>
    <xdr:sp macro="" textlink="">
      <xdr:nvSpPr>
        <xdr:cNvPr id="201" name="テキスト ボックス 200"/>
        <xdr:cNvSpPr txBox="1"/>
      </xdr:nvSpPr>
      <xdr:spPr>
        <a:xfrm>
          <a:off x="2608794" y="1296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23050</xdr:rowOff>
    </xdr:from>
    <xdr:to>
      <xdr:col>3</xdr:col>
      <xdr:colOff>3175</xdr:colOff>
      <xdr:row>77</xdr:row>
      <xdr:rowOff>124650</xdr:rowOff>
    </xdr:to>
    <xdr:sp macro="" textlink="">
      <xdr:nvSpPr>
        <xdr:cNvPr id="202" name="円/楕円 201"/>
        <xdr:cNvSpPr/>
      </xdr:nvSpPr>
      <xdr:spPr>
        <a:xfrm>
          <a:off x="1968500" y="132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141177</xdr:rowOff>
    </xdr:from>
    <xdr:ext cx="599010" cy="259045"/>
    <xdr:sp macro="" textlink="">
      <xdr:nvSpPr>
        <xdr:cNvPr id="203" name="テキスト ボックス 202"/>
        <xdr:cNvSpPr txBox="1"/>
      </xdr:nvSpPr>
      <xdr:spPr>
        <a:xfrm>
          <a:off x="1719794" y="1299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60740</xdr:rowOff>
    </xdr:from>
    <xdr:to>
      <xdr:col>1</xdr:col>
      <xdr:colOff>485775</xdr:colOff>
      <xdr:row>77</xdr:row>
      <xdr:rowOff>162340</xdr:rowOff>
    </xdr:to>
    <xdr:sp macro="" textlink="">
      <xdr:nvSpPr>
        <xdr:cNvPr id="204" name="円/楕円 203"/>
        <xdr:cNvSpPr/>
      </xdr:nvSpPr>
      <xdr:spPr>
        <a:xfrm>
          <a:off x="1079500" y="1326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7417</xdr:rowOff>
    </xdr:from>
    <xdr:ext cx="599010" cy="259045"/>
    <xdr:sp macro="" textlink="">
      <xdr:nvSpPr>
        <xdr:cNvPr id="205" name="テキスト ボックス 204"/>
        <xdr:cNvSpPr txBox="1"/>
      </xdr:nvSpPr>
      <xdr:spPr>
        <a:xfrm>
          <a:off x="830794" y="130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110553</xdr:rowOff>
    </xdr:from>
    <xdr:to>
      <xdr:col>6</xdr:col>
      <xdr:colOff>511175</xdr:colOff>
      <xdr:row>94</xdr:row>
      <xdr:rowOff>158178</xdr:rowOff>
    </xdr:to>
    <xdr:cxnSp macro="">
      <xdr:nvCxnSpPr>
        <xdr:cNvPr id="235" name="直線コネクタ 234"/>
        <xdr:cNvCxnSpPr/>
      </xdr:nvCxnSpPr>
      <xdr:spPr>
        <a:xfrm>
          <a:off x="3797300" y="16226853"/>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110553</xdr:rowOff>
    </xdr:from>
    <xdr:to>
      <xdr:col>5</xdr:col>
      <xdr:colOff>358775</xdr:colOff>
      <xdr:row>94</xdr:row>
      <xdr:rowOff>144424</xdr:rowOff>
    </xdr:to>
    <xdr:cxnSp macro="">
      <xdr:nvCxnSpPr>
        <xdr:cNvPr id="238" name="直線コネクタ 237"/>
        <xdr:cNvCxnSpPr/>
      </xdr:nvCxnSpPr>
      <xdr:spPr>
        <a:xfrm flipV="1">
          <a:off x="2908300" y="16226853"/>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141973</xdr:rowOff>
    </xdr:from>
    <xdr:to>
      <xdr:col>5</xdr:col>
      <xdr:colOff>409575</xdr:colOff>
      <xdr:row>95</xdr:row>
      <xdr:rowOff>72123</xdr:rowOff>
    </xdr:to>
    <xdr:sp macro="" textlink="">
      <xdr:nvSpPr>
        <xdr:cNvPr id="239" name="フローチャート : 判断 238"/>
        <xdr:cNvSpPr/>
      </xdr:nvSpPr>
      <xdr:spPr>
        <a:xfrm>
          <a:off x="3746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63250</xdr:rowOff>
    </xdr:from>
    <xdr:ext cx="534377" cy="259045"/>
    <xdr:sp macro="" textlink="">
      <xdr:nvSpPr>
        <xdr:cNvPr id="240" name="テキスト ボックス 239"/>
        <xdr:cNvSpPr txBox="1"/>
      </xdr:nvSpPr>
      <xdr:spPr>
        <a:xfrm>
          <a:off x="3530111" y="163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144424</xdr:rowOff>
    </xdr:from>
    <xdr:to>
      <xdr:col>4</xdr:col>
      <xdr:colOff>155575</xdr:colOff>
      <xdr:row>95</xdr:row>
      <xdr:rowOff>1549</xdr:rowOff>
    </xdr:to>
    <xdr:cxnSp macro="">
      <xdr:nvCxnSpPr>
        <xdr:cNvPr id="241" name="直線コネクタ 240"/>
        <xdr:cNvCxnSpPr/>
      </xdr:nvCxnSpPr>
      <xdr:spPr>
        <a:xfrm flipV="1">
          <a:off x="2019300" y="1626072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1397</xdr:rowOff>
    </xdr:from>
    <xdr:to>
      <xdr:col>2</xdr:col>
      <xdr:colOff>638175</xdr:colOff>
      <xdr:row>95</xdr:row>
      <xdr:rowOff>1549</xdr:rowOff>
    </xdr:to>
    <xdr:cxnSp macro="">
      <xdr:nvCxnSpPr>
        <xdr:cNvPr id="244" name="直線コネクタ 243"/>
        <xdr:cNvCxnSpPr/>
      </xdr:nvCxnSpPr>
      <xdr:spPr>
        <a:xfrm>
          <a:off x="1130300" y="1628914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107378</xdr:rowOff>
    </xdr:from>
    <xdr:to>
      <xdr:col>6</xdr:col>
      <xdr:colOff>561975</xdr:colOff>
      <xdr:row>95</xdr:row>
      <xdr:rowOff>37528</xdr:rowOff>
    </xdr:to>
    <xdr:sp macro="" textlink="">
      <xdr:nvSpPr>
        <xdr:cNvPr id="254" name="円/楕円 253"/>
        <xdr:cNvSpPr/>
      </xdr:nvSpPr>
      <xdr:spPr>
        <a:xfrm>
          <a:off x="4584700" y="162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85805</xdr:rowOff>
    </xdr:from>
    <xdr:ext cx="534377" cy="259045"/>
    <xdr:sp macro="" textlink="">
      <xdr:nvSpPr>
        <xdr:cNvPr id="255" name="衛生費該当値テキスト"/>
        <xdr:cNvSpPr txBox="1"/>
      </xdr:nvSpPr>
      <xdr:spPr>
        <a:xfrm>
          <a:off x="4686300" y="162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59753</xdr:rowOff>
    </xdr:from>
    <xdr:to>
      <xdr:col>5</xdr:col>
      <xdr:colOff>409575</xdr:colOff>
      <xdr:row>94</xdr:row>
      <xdr:rowOff>161353</xdr:rowOff>
    </xdr:to>
    <xdr:sp macro="" textlink="">
      <xdr:nvSpPr>
        <xdr:cNvPr id="256" name="円/楕円 255"/>
        <xdr:cNvSpPr/>
      </xdr:nvSpPr>
      <xdr:spPr>
        <a:xfrm>
          <a:off x="3746500" y="161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6430</xdr:rowOff>
    </xdr:from>
    <xdr:ext cx="534377" cy="259045"/>
    <xdr:sp macro="" textlink="">
      <xdr:nvSpPr>
        <xdr:cNvPr id="257" name="テキスト ボックス 256"/>
        <xdr:cNvSpPr txBox="1"/>
      </xdr:nvSpPr>
      <xdr:spPr>
        <a:xfrm>
          <a:off x="3530111" y="1595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93624</xdr:rowOff>
    </xdr:from>
    <xdr:to>
      <xdr:col>4</xdr:col>
      <xdr:colOff>206375</xdr:colOff>
      <xdr:row>95</xdr:row>
      <xdr:rowOff>23774</xdr:rowOff>
    </xdr:to>
    <xdr:sp macro="" textlink="">
      <xdr:nvSpPr>
        <xdr:cNvPr id="258" name="円/楕円 257"/>
        <xdr:cNvSpPr/>
      </xdr:nvSpPr>
      <xdr:spPr>
        <a:xfrm>
          <a:off x="2857500" y="1620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14901</xdr:rowOff>
    </xdr:from>
    <xdr:ext cx="534377" cy="259045"/>
    <xdr:sp macro="" textlink="">
      <xdr:nvSpPr>
        <xdr:cNvPr id="259" name="テキスト ボックス 258"/>
        <xdr:cNvSpPr txBox="1"/>
      </xdr:nvSpPr>
      <xdr:spPr>
        <a:xfrm>
          <a:off x="2641111" y="163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122199</xdr:rowOff>
    </xdr:from>
    <xdr:to>
      <xdr:col>3</xdr:col>
      <xdr:colOff>3175</xdr:colOff>
      <xdr:row>95</xdr:row>
      <xdr:rowOff>52349</xdr:rowOff>
    </xdr:to>
    <xdr:sp macro="" textlink="">
      <xdr:nvSpPr>
        <xdr:cNvPr id="260" name="円/楕円 259"/>
        <xdr:cNvSpPr/>
      </xdr:nvSpPr>
      <xdr:spPr>
        <a:xfrm>
          <a:off x="1968500" y="1623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43476</xdr:rowOff>
    </xdr:from>
    <xdr:ext cx="534377" cy="259045"/>
    <xdr:sp macro="" textlink="">
      <xdr:nvSpPr>
        <xdr:cNvPr id="261" name="テキスト ボックス 260"/>
        <xdr:cNvSpPr txBox="1"/>
      </xdr:nvSpPr>
      <xdr:spPr>
        <a:xfrm>
          <a:off x="1752111" y="163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122047</xdr:rowOff>
    </xdr:from>
    <xdr:to>
      <xdr:col>1</xdr:col>
      <xdr:colOff>485775</xdr:colOff>
      <xdr:row>95</xdr:row>
      <xdr:rowOff>52197</xdr:rowOff>
    </xdr:to>
    <xdr:sp macro="" textlink="">
      <xdr:nvSpPr>
        <xdr:cNvPr id="262" name="円/楕円 261"/>
        <xdr:cNvSpPr/>
      </xdr:nvSpPr>
      <xdr:spPr>
        <a:xfrm>
          <a:off x="1079500" y="162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43324</xdr:rowOff>
    </xdr:from>
    <xdr:ext cx="534377" cy="259045"/>
    <xdr:sp macro="" textlink="">
      <xdr:nvSpPr>
        <xdr:cNvPr id="263" name="テキスト ボックス 262"/>
        <xdr:cNvSpPr txBox="1"/>
      </xdr:nvSpPr>
      <xdr:spPr>
        <a:xfrm>
          <a:off x="863111" y="1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104038</xdr:rowOff>
    </xdr:from>
    <xdr:to>
      <xdr:col>15</xdr:col>
      <xdr:colOff>180975</xdr:colOff>
      <xdr:row>36</xdr:row>
      <xdr:rowOff>142443</xdr:rowOff>
    </xdr:to>
    <xdr:cxnSp macro="">
      <xdr:nvCxnSpPr>
        <xdr:cNvPr id="290" name="直線コネクタ 289"/>
        <xdr:cNvCxnSpPr/>
      </xdr:nvCxnSpPr>
      <xdr:spPr>
        <a:xfrm>
          <a:off x="9639300" y="6276238"/>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104038</xdr:rowOff>
    </xdr:from>
    <xdr:to>
      <xdr:col>14</xdr:col>
      <xdr:colOff>28575</xdr:colOff>
      <xdr:row>36</xdr:row>
      <xdr:rowOff>115011</xdr:rowOff>
    </xdr:to>
    <xdr:cxnSp macro="">
      <xdr:nvCxnSpPr>
        <xdr:cNvPr id="293" name="直線コネクタ 292"/>
        <xdr:cNvCxnSpPr/>
      </xdr:nvCxnSpPr>
      <xdr:spPr>
        <a:xfrm flipV="1">
          <a:off x="8750300" y="627623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165252</xdr:rowOff>
    </xdr:from>
    <xdr:to>
      <xdr:col>14</xdr:col>
      <xdr:colOff>79375</xdr:colOff>
      <xdr:row>36</xdr:row>
      <xdr:rowOff>95402</xdr:rowOff>
    </xdr:to>
    <xdr:sp macro="" textlink="">
      <xdr:nvSpPr>
        <xdr:cNvPr id="294" name="フローチャート : 判断 293"/>
        <xdr:cNvSpPr/>
      </xdr:nvSpPr>
      <xdr:spPr>
        <a:xfrm>
          <a:off x="95885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111929</xdr:rowOff>
    </xdr:from>
    <xdr:ext cx="378565" cy="259045"/>
    <xdr:sp macro="" textlink="">
      <xdr:nvSpPr>
        <xdr:cNvPr id="295" name="テキスト ボックス 294"/>
        <xdr:cNvSpPr txBox="1"/>
      </xdr:nvSpPr>
      <xdr:spPr>
        <a:xfrm>
          <a:off x="9450017" y="594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45517</xdr:rowOff>
    </xdr:from>
    <xdr:to>
      <xdr:col>12</xdr:col>
      <xdr:colOff>511175</xdr:colOff>
      <xdr:row>36</xdr:row>
      <xdr:rowOff>115011</xdr:rowOff>
    </xdr:to>
    <xdr:cxnSp macro="">
      <xdr:nvCxnSpPr>
        <xdr:cNvPr id="296" name="直線コネクタ 295"/>
        <xdr:cNvCxnSpPr/>
      </xdr:nvCxnSpPr>
      <xdr:spPr>
        <a:xfrm>
          <a:off x="7861300" y="6217717"/>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20828</xdr:rowOff>
    </xdr:from>
    <xdr:to>
      <xdr:col>11</xdr:col>
      <xdr:colOff>307975</xdr:colOff>
      <xdr:row>36</xdr:row>
      <xdr:rowOff>45517</xdr:rowOff>
    </xdr:to>
    <xdr:cxnSp macro="">
      <xdr:nvCxnSpPr>
        <xdr:cNvPr id="299" name="直線コネクタ 298"/>
        <xdr:cNvCxnSpPr/>
      </xdr:nvCxnSpPr>
      <xdr:spPr>
        <a:xfrm>
          <a:off x="6972300" y="6193028"/>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91643</xdr:rowOff>
    </xdr:from>
    <xdr:to>
      <xdr:col>15</xdr:col>
      <xdr:colOff>231775</xdr:colOff>
      <xdr:row>37</xdr:row>
      <xdr:rowOff>21793</xdr:rowOff>
    </xdr:to>
    <xdr:sp macro="" textlink="">
      <xdr:nvSpPr>
        <xdr:cNvPr id="309" name="円/楕円 308"/>
        <xdr:cNvSpPr/>
      </xdr:nvSpPr>
      <xdr:spPr>
        <a:xfrm>
          <a:off x="104267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70070</xdr:rowOff>
    </xdr:from>
    <xdr:ext cx="378565" cy="259045"/>
    <xdr:sp macro="" textlink="">
      <xdr:nvSpPr>
        <xdr:cNvPr id="310" name="労働費該当値テキスト"/>
        <xdr:cNvSpPr txBox="1"/>
      </xdr:nvSpPr>
      <xdr:spPr>
        <a:xfrm>
          <a:off x="10528300" y="6242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53238</xdr:rowOff>
    </xdr:from>
    <xdr:to>
      <xdr:col>14</xdr:col>
      <xdr:colOff>79375</xdr:colOff>
      <xdr:row>36</xdr:row>
      <xdr:rowOff>154838</xdr:rowOff>
    </xdr:to>
    <xdr:sp macro="" textlink="">
      <xdr:nvSpPr>
        <xdr:cNvPr id="311" name="円/楕円 310"/>
        <xdr:cNvSpPr/>
      </xdr:nvSpPr>
      <xdr:spPr>
        <a:xfrm>
          <a:off x="9588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145965</xdr:rowOff>
    </xdr:from>
    <xdr:ext cx="378565" cy="259045"/>
    <xdr:sp macro="" textlink="">
      <xdr:nvSpPr>
        <xdr:cNvPr id="312" name="テキスト ボックス 311"/>
        <xdr:cNvSpPr txBox="1"/>
      </xdr:nvSpPr>
      <xdr:spPr>
        <a:xfrm>
          <a:off x="9450017" y="631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64211</xdr:rowOff>
    </xdr:from>
    <xdr:to>
      <xdr:col>12</xdr:col>
      <xdr:colOff>561975</xdr:colOff>
      <xdr:row>36</xdr:row>
      <xdr:rowOff>165811</xdr:rowOff>
    </xdr:to>
    <xdr:sp macro="" textlink="">
      <xdr:nvSpPr>
        <xdr:cNvPr id="313" name="円/楕円 312"/>
        <xdr:cNvSpPr/>
      </xdr:nvSpPr>
      <xdr:spPr>
        <a:xfrm>
          <a:off x="86995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156938</xdr:rowOff>
    </xdr:from>
    <xdr:ext cx="378565" cy="259045"/>
    <xdr:sp macro="" textlink="">
      <xdr:nvSpPr>
        <xdr:cNvPr id="314" name="テキスト ボックス 313"/>
        <xdr:cNvSpPr txBox="1"/>
      </xdr:nvSpPr>
      <xdr:spPr>
        <a:xfrm>
          <a:off x="8561017" y="632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166167</xdr:rowOff>
    </xdr:from>
    <xdr:to>
      <xdr:col>11</xdr:col>
      <xdr:colOff>358775</xdr:colOff>
      <xdr:row>36</xdr:row>
      <xdr:rowOff>96317</xdr:rowOff>
    </xdr:to>
    <xdr:sp macro="" textlink="">
      <xdr:nvSpPr>
        <xdr:cNvPr id="315" name="円/楕円 314"/>
        <xdr:cNvSpPr/>
      </xdr:nvSpPr>
      <xdr:spPr>
        <a:xfrm>
          <a:off x="7810500" y="6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87444</xdr:rowOff>
    </xdr:from>
    <xdr:ext cx="378565" cy="259045"/>
    <xdr:sp macro="" textlink="">
      <xdr:nvSpPr>
        <xdr:cNvPr id="316" name="テキスト ボックス 315"/>
        <xdr:cNvSpPr txBox="1"/>
      </xdr:nvSpPr>
      <xdr:spPr>
        <a:xfrm>
          <a:off x="7672017" y="6259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141478</xdr:rowOff>
    </xdr:from>
    <xdr:to>
      <xdr:col>10</xdr:col>
      <xdr:colOff>155575</xdr:colOff>
      <xdr:row>36</xdr:row>
      <xdr:rowOff>71628</xdr:rowOff>
    </xdr:to>
    <xdr:sp macro="" textlink="">
      <xdr:nvSpPr>
        <xdr:cNvPr id="317" name="円/楕円 316"/>
        <xdr:cNvSpPr/>
      </xdr:nvSpPr>
      <xdr:spPr>
        <a:xfrm>
          <a:off x="6921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62755</xdr:rowOff>
    </xdr:from>
    <xdr:ext cx="469744" cy="259045"/>
    <xdr:sp macro="" textlink="">
      <xdr:nvSpPr>
        <xdr:cNvPr id="318" name="テキスト ボックス 317"/>
        <xdr:cNvSpPr txBox="1"/>
      </xdr:nvSpPr>
      <xdr:spPr>
        <a:xfrm>
          <a:off x="6737427" y="623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158293</xdr:rowOff>
    </xdr:from>
    <xdr:to>
      <xdr:col>15</xdr:col>
      <xdr:colOff>180975</xdr:colOff>
      <xdr:row>58</xdr:row>
      <xdr:rowOff>163779</xdr:rowOff>
    </xdr:to>
    <xdr:cxnSp macro="">
      <xdr:nvCxnSpPr>
        <xdr:cNvPr id="347" name="直線コネクタ 346"/>
        <xdr:cNvCxnSpPr/>
      </xdr:nvCxnSpPr>
      <xdr:spPr>
        <a:xfrm>
          <a:off x="9639300" y="10102393"/>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158293</xdr:rowOff>
    </xdr:from>
    <xdr:to>
      <xdr:col>14</xdr:col>
      <xdr:colOff>28575</xdr:colOff>
      <xdr:row>58</xdr:row>
      <xdr:rowOff>167742</xdr:rowOff>
    </xdr:to>
    <xdr:cxnSp macro="">
      <xdr:nvCxnSpPr>
        <xdr:cNvPr id="350" name="直線コネクタ 349"/>
        <xdr:cNvCxnSpPr/>
      </xdr:nvCxnSpPr>
      <xdr:spPr>
        <a:xfrm flipV="1">
          <a:off x="8750300" y="10102393"/>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43561</xdr:rowOff>
    </xdr:from>
    <xdr:to>
      <xdr:col>14</xdr:col>
      <xdr:colOff>79375</xdr:colOff>
      <xdr:row>56</xdr:row>
      <xdr:rowOff>145161</xdr:rowOff>
    </xdr:to>
    <xdr:sp macro="" textlink="">
      <xdr:nvSpPr>
        <xdr:cNvPr id="351" name="フローチャート : 判断 350"/>
        <xdr:cNvSpPr/>
      </xdr:nvSpPr>
      <xdr:spPr>
        <a:xfrm>
          <a:off x="9588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161688</xdr:rowOff>
    </xdr:from>
    <xdr:ext cx="469744" cy="259045"/>
    <xdr:sp macro="" textlink="">
      <xdr:nvSpPr>
        <xdr:cNvPr id="352" name="テキスト ボックス 351"/>
        <xdr:cNvSpPr txBox="1"/>
      </xdr:nvSpPr>
      <xdr:spPr>
        <a:xfrm>
          <a:off x="9404427"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162103</xdr:rowOff>
    </xdr:from>
    <xdr:to>
      <xdr:col>12</xdr:col>
      <xdr:colOff>511175</xdr:colOff>
      <xdr:row>58</xdr:row>
      <xdr:rowOff>167742</xdr:rowOff>
    </xdr:to>
    <xdr:cxnSp macro="">
      <xdr:nvCxnSpPr>
        <xdr:cNvPr id="353" name="直線コネクタ 352"/>
        <xdr:cNvCxnSpPr/>
      </xdr:nvCxnSpPr>
      <xdr:spPr>
        <a:xfrm>
          <a:off x="7861300" y="10106203"/>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162103</xdr:rowOff>
    </xdr:from>
    <xdr:to>
      <xdr:col>11</xdr:col>
      <xdr:colOff>307975</xdr:colOff>
      <xdr:row>58</xdr:row>
      <xdr:rowOff>162560</xdr:rowOff>
    </xdr:to>
    <xdr:cxnSp macro="">
      <xdr:nvCxnSpPr>
        <xdr:cNvPr id="356" name="直線コネクタ 355"/>
        <xdr:cNvCxnSpPr/>
      </xdr:nvCxnSpPr>
      <xdr:spPr>
        <a:xfrm flipV="1">
          <a:off x="6972300" y="1010620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112979</xdr:rowOff>
    </xdr:from>
    <xdr:to>
      <xdr:col>15</xdr:col>
      <xdr:colOff>231775</xdr:colOff>
      <xdr:row>59</xdr:row>
      <xdr:rowOff>43129</xdr:rowOff>
    </xdr:to>
    <xdr:sp macro="" textlink="">
      <xdr:nvSpPr>
        <xdr:cNvPr id="366" name="円/楕円 365"/>
        <xdr:cNvSpPr/>
      </xdr:nvSpPr>
      <xdr:spPr>
        <a:xfrm>
          <a:off x="10426700" y="100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27906</xdr:rowOff>
    </xdr:from>
    <xdr:ext cx="378565" cy="259045"/>
    <xdr:sp macro="" textlink="">
      <xdr:nvSpPr>
        <xdr:cNvPr id="367" name="農林水産業費該当値テキスト"/>
        <xdr:cNvSpPr txBox="1"/>
      </xdr:nvSpPr>
      <xdr:spPr>
        <a:xfrm>
          <a:off x="10528300" y="9972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107493</xdr:rowOff>
    </xdr:from>
    <xdr:to>
      <xdr:col>14</xdr:col>
      <xdr:colOff>79375</xdr:colOff>
      <xdr:row>59</xdr:row>
      <xdr:rowOff>37643</xdr:rowOff>
    </xdr:to>
    <xdr:sp macro="" textlink="">
      <xdr:nvSpPr>
        <xdr:cNvPr id="368" name="円/楕円 367"/>
        <xdr:cNvSpPr/>
      </xdr:nvSpPr>
      <xdr:spPr>
        <a:xfrm>
          <a:off x="9588500" y="100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28770</xdr:rowOff>
    </xdr:from>
    <xdr:ext cx="378565" cy="259045"/>
    <xdr:sp macro="" textlink="">
      <xdr:nvSpPr>
        <xdr:cNvPr id="369" name="テキスト ボックス 368"/>
        <xdr:cNvSpPr txBox="1"/>
      </xdr:nvSpPr>
      <xdr:spPr>
        <a:xfrm>
          <a:off x="9450017" y="1014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116942</xdr:rowOff>
    </xdr:from>
    <xdr:to>
      <xdr:col>12</xdr:col>
      <xdr:colOff>561975</xdr:colOff>
      <xdr:row>59</xdr:row>
      <xdr:rowOff>47092</xdr:rowOff>
    </xdr:to>
    <xdr:sp macro="" textlink="">
      <xdr:nvSpPr>
        <xdr:cNvPr id="370" name="円/楕円 369"/>
        <xdr:cNvSpPr/>
      </xdr:nvSpPr>
      <xdr:spPr>
        <a:xfrm>
          <a:off x="8699500" y="100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38219</xdr:rowOff>
    </xdr:from>
    <xdr:ext cx="378565" cy="259045"/>
    <xdr:sp macro="" textlink="">
      <xdr:nvSpPr>
        <xdr:cNvPr id="371" name="テキスト ボックス 370"/>
        <xdr:cNvSpPr txBox="1"/>
      </xdr:nvSpPr>
      <xdr:spPr>
        <a:xfrm>
          <a:off x="8561017" y="10153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111303</xdr:rowOff>
    </xdr:from>
    <xdr:to>
      <xdr:col>11</xdr:col>
      <xdr:colOff>358775</xdr:colOff>
      <xdr:row>59</xdr:row>
      <xdr:rowOff>41453</xdr:rowOff>
    </xdr:to>
    <xdr:sp macro="" textlink="">
      <xdr:nvSpPr>
        <xdr:cNvPr id="372" name="円/楕円 371"/>
        <xdr:cNvSpPr/>
      </xdr:nvSpPr>
      <xdr:spPr>
        <a:xfrm>
          <a:off x="78105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32580</xdr:rowOff>
    </xdr:from>
    <xdr:ext cx="378565" cy="259045"/>
    <xdr:sp macro="" textlink="">
      <xdr:nvSpPr>
        <xdr:cNvPr id="373" name="テキスト ボックス 372"/>
        <xdr:cNvSpPr txBox="1"/>
      </xdr:nvSpPr>
      <xdr:spPr>
        <a:xfrm>
          <a:off x="7672017" y="10148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111760</xdr:rowOff>
    </xdr:from>
    <xdr:to>
      <xdr:col>10</xdr:col>
      <xdr:colOff>155575</xdr:colOff>
      <xdr:row>59</xdr:row>
      <xdr:rowOff>41910</xdr:rowOff>
    </xdr:to>
    <xdr:sp macro="" textlink="">
      <xdr:nvSpPr>
        <xdr:cNvPr id="374" name="円/楕円 373"/>
        <xdr:cNvSpPr/>
      </xdr:nvSpPr>
      <xdr:spPr>
        <a:xfrm>
          <a:off x="6921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33037</xdr:rowOff>
    </xdr:from>
    <xdr:ext cx="378565" cy="259045"/>
    <xdr:sp macro="" textlink="">
      <xdr:nvSpPr>
        <xdr:cNvPr id="375" name="テキスト ボックス 374"/>
        <xdr:cNvSpPr txBox="1"/>
      </xdr:nvSpPr>
      <xdr:spPr>
        <a:xfrm>
          <a:off x="6783017" y="1014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121145</xdr:rowOff>
    </xdr:from>
    <xdr:to>
      <xdr:col>15</xdr:col>
      <xdr:colOff>180975</xdr:colOff>
      <xdr:row>78</xdr:row>
      <xdr:rowOff>146101</xdr:rowOff>
    </xdr:to>
    <xdr:cxnSp macro="">
      <xdr:nvCxnSpPr>
        <xdr:cNvPr id="404" name="直線コネクタ 403"/>
        <xdr:cNvCxnSpPr/>
      </xdr:nvCxnSpPr>
      <xdr:spPr>
        <a:xfrm>
          <a:off x="9639300" y="13494245"/>
          <a:ext cx="8382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121145</xdr:rowOff>
    </xdr:from>
    <xdr:to>
      <xdr:col>14</xdr:col>
      <xdr:colOff>28575</xdr:colOff>
      <xdr:row>78</xdr:row>
      <xdr:rowOff>139319</xdr:rowOff>
    </xdr:to>
    <xdr:cxnSp macro="">
      <xdr:nvCxnSpPr>
        <xdr:cNvPr id="407" name="直線コネクタ 406"/>
        <xdr:cNvCxnSpPr/>
      </xdr:nvCxnSpPr>
      <xdr:spPr>
        <a:xfrm flipV="1">
          <a:off x="8750300" y="13494245"/>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131914</xdr:rowOff>
    </xdr:from>
    <xdr:to>
      <xdr:col>14</xdr:col>
      <xdr:colOff>79375</xdr:colOff>
      <xdr:row>77</xdr:row>
      <xdr:rowOff>62064</xdr:rowOff>
    </xdr:to>
    <xdr:sp macro="" textlink="">
      <xdr:nvSpPr>
        <xdr:cNvPr id="408" name="フローチャート : 判断 407"/>
        <xdr:cNvSpPr/>
      </xdr:nvSpPr>
      <xdr:spPr>
        <a:xfrm>
          <a:off x="9588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78592</xdr:rowOff>
    </xdr:from>
    <xdr:ext cx="469744" cy="259045"/>
    <xdr:sp macro="" textlink="">
      <xdr:nvSpPr>
        <xdr:cNvPr id="409" name="テキスト ボックス 408"/>
        <xdr:cNvSpPr txBox="1"/>
      </xdr:nvSpPr>
      <xdr:spPr>
        <a:xfrm>
          <a:off x="9404427"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136156</xdr:rowOff>
    </xdr:from>
    <xdr:to>
      <xdr:col>12</xdr:col>
      <xdr:colOff>511175</xdr:colOff>
      <xdr:row>78</xdr:row>
      <xdr:rowOff>139319</xdr:rowOff>
    </xdr:to>
    <xdr:cxnSp macro="">
      <xdr:nvCxnSpPr>
        <xdr:cNvPr id="410" name="直線コネクタ 409"/>
        <xdr:cNvCxnSpPr/>
      </xdr:nvCxnSpPr>
      <xdr:spPr>
        <a:xfrm>
          <a:off x="7861300" y="13509256"/>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136156</xdr:rowOff>
    </xdr:from>
    <xdr:to>
      <xdr:col>11</xdr:col>
      <xdr:colOff>307975</xdr:colOff>
      <xdr:row>78</xdr:row>
      <xdr:rowOff>143548</xdr:rowOff>
    </xdr:to>
    <xdr:cxnSp macro="">
      <xdr:nvCxnSpPr>
        <xdr:cNvPr id="413" name="直線コネクタ 412"/>
        <xdr:cNvCxnSpPr/>
      </xdr:nvCxnSpPr>
      <xdr:spPr>
        <a:xfrm flipV="1">
          <a:off x="6972300" y="13509256"/>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95301</xdr:rowOff>
    </xdr:from>
    <xdr:to>
      <xdr:col>15</xdr:col>
      <xdr:colOff>231775</xdr:colOff>
      <xdr:row>79</xdr:row>
      <xdr:rowOff>25451</xdr:rowOff>
    </xdr:to>
    <xdr:sp macro="" textlink="">
      <xdr:nvSpPr>
        <xdr:cNvPr id="423" name="円/楕円 422"/>
        <xdr:cNvSpPr/>
      </xdr:nvSpPr>
      <xdr:spPr>
        <a:xfrm>
          <a:off x="10426700" y="13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10228</xdr:rowOff>
    </xdr:from>
    <xdr:ext cx="469744" cy="259045"/>
    <xdr:sp macro="" textlink="">
      <xdr:nvSpPr>
        <xdr:cNvPr id="424" name="商工費該当値テキスト"/>
        <xdr:cNvSpPr txBox="1"/>
      </xdr:nvSpPr>
      <xdr:spPr>
        <a:xfrm>
          <a:off x="10528300" y="1338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70345</xdr:rowOff>
    </xdr:from>
    <xdr:to>
      <xdr:col>14</xdr:col>
      <xdr:colOff>79375</xdr:colOff>
      <xdr:row>79</xdr:row>
      <xdr:rowOff>495</xdr:rowOff>
    </xdr:to>
    <xdr:sp macro="" textlink="">
      <xdr:nvSpPr>
        <xdr:cNvPr id="425" name="円/楕円 424"/>
        <xdr:cNvSpPr/>
      </xdr:nvSpPr>
      <xdr:spPr>
        <a:xfrm>
          <a:off x="9588500" y="134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163072</xdr:rowOff>
    </xdr:from>
    <xdr:ext cx="469744" cy="259045"/>
    <xdr:sp macro="" textlink="">
      <xdr:nvSpPr>
        <xdr:cNvPr id="426" name="テキスト ボックス 425"/>
        <xdr:cNvSpPr txBox="1"/>
      </xdr:nvSpPr>
      <xdr:spPr>
        <a:xfrm>
          <a:off x="9404427" y="135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88519</xdr:rowOff>
    </xdr:from>
    <xdr:to>
      <xdr:col>12</xdr:col>
      <xdr:colOff>561975</xdr:colOff>
      <xdr:row>79</xdr:row>
      <xdr:rowOff>18669</xdr:rowOff>
    </xdr:to>
    <xdr:sp macro="" textlink="">
      <xdr:nvSpPr>
        <xdr:cNvPr id="427" name="円/楕円 426"/>
        <xdr:cNvSpPr/>
      </xdr:nvSpPr>
      <xdr:spPr>
        <a:xfrm>
          <a:off x="8699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9796</xdr:rowOff>
    </xdr:from>
    <xdr:ext cx="469744" cy="259045"/>
    <xdr:sp macro="" textlink="">
      <xdr:nvSpPr>
        <xdr:cNvPr id="428" name="テキスト ボックス 427"/>
        <xdr:cNvSpPr txBox="1"/>
      </xdr:nvSpPr>
      <xdr:spPr>
        <a:xfrm>
          <a:off x="8515427" y="135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85356</xdr:rowOff>
    </xdr:from>
    <xdr:to>
      <xdr:col>11</xdr:col>
      <xdr:colOff>358775</xdr:colOff>
      <xdr:row>79</xdr:row>
      <xdr:rowOff>15506</xdr:rowOff>
    </xdr:to>
    <xdr:sp macro="" textlink="">
      <xdr:nvSpPr>
        <xdr:cNvPr id="429" name="円/楕円 428"/>
        <xdr:cNvSpPr/>
      </xdr:nvSpPr>
      <xdr:spPr>
        <a:xfrm>
          <a:off x="7810500" y="134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6633</xdr:rowOff>
    </xdr:from>
    <xdr:ext cx="469744" cy="259045"/>
    <xdr:sp macro="" textlink="">
      <xdr:nvSpPr>
        <xdr:cNvPr id="430" name="テキスト ボックス 429"/>
        <xdr:cNvSpPr txBox="1"/>
      </xdr:nvSpPr>
      <xdr:spPr>
        <a:xfrm>
          <a:off x="7626427" y="1355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92748</xdr:rowOff>
    </xdr:from>
    <xdr:to>
      <xdr:col>10</xdr:col>
      <xdr:colOff>155575</xdr:colOff>
      <xdr:row>79</xdr:row>
      <xdr:rowOff>22898</xdr:rowOff>
    </xdr:to>
    <xdr:sp macro="" textlink="">
      <xdr:nvSpPr>
        <xdr:cNvPr id="431" name="円/楕円 430"/>
        <xdr:cNvSpPr/>
      </xdr:nvSpPr>
      <xdr:spPr>
        <a:xfrm>
          <a:off x="6921500" y="134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14025</xdr:rowOff>
    </xdr:from>
    <xdr:ext cx="469744" cy="259045"/>
    <xdr:sp macro="" textlink="">
      <xdr:nvSpPr>
        <xdr:cNvPr id="432" name="テキスト ボックス 431"/>
        <xdr:cNvSpPr txBox="1"/>
      </xdr:nvSpPr>
      <xdr:spPr>
        <a:xfrm>
          <a:off x="6737427" y="135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23479</xdr:rowOff>
    </xdr:from>
    <xdr:to>
      <xdr:col>15</xdr:col>
      <xdr:colOff>180975</xdr:colOff>
      <xdr:row>98</xdr:row>
      <xdr:rowOff>69520</xdr:rowOff>
    </xdr:to>
    <xdr:cxnSp macro="">
      <xdr:nvCxnSpPr>
        <xdr:cNvPr id="460" name="直線コネクタ 459"/>
        <xdr:cNvCxnSpPr/>
      </xdr:nvCxnSpPr>
      <xdr:spPr>
        <a:xfrm>
          <a:off x="9639300" y="16825579"/>
          <a:ext cx="838200" cy="4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83819</xdr:rowOff>
    </xdr:from>
    <xdr:ext cx="534377" cy="259045"/>
    <xdr:sp macro="" textlink="">
      <xdr:nvSpPr>
        <xdr:cNvPr id="461" name="土木費平均値テキスト"/>
        <xdr:cNvSpPr txBox="1"/>
      </xdr:nvSpPr>
      <xdr:spPr>
        <a:xfrm>
          <a:off x="10528300" y="16371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20188</xdr:rowOff>
    </xdr:from>
    <xdr:to>
      <xdr:col>14</xdr:col>
      <xdr:colOff>28575</xdr:colOff>
      <xdr:row>98</xdr:row>
      <xdr:rowOff>23479</xdr:rowOff>
    </xdr:to>
    <xdr:cxnSp macro="">
      <xdr:nvCxnSpPr>
        <xdr:cNvPr id="463" name="直線コネクタ 462"/>
        <xdr:cNvCxnSpPr/>
      </xdr:nvCxnSpPr>
      <xdr:spPr>
        <a:xfrm>
          <a:off x="8750300" y="16822288"/>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21303</xdr:rowOff>
    </xdr:from>
    <xdr:to>
      <xdr:col>14</xdr:col>
      <xdr:colOff>79375</xdr:colOff>
      <xdr:row>96</xdr:row>
      <xdr:rowOff>122903</xdr:rowOff>
    </xdr:to>
    <xdr:sp macro="" textlink="">
      <xdr:nvSpPr>
        <xdr:cNvPr id="464" name="フローチャート : 判断 463"/>
        <xdr:cNvSpPr/>
      </xdr:nvSpPr>
      <xdr:spPr>
        <a:xfrm>
          <a:off x="9588500" y="1648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139430</xdr:rowOff>
    </xdr:from>
    <xdr:ext cx="534377" cy="259045"/>
    <xdr:sp macro="" textlink="">
      <xdr:nvSpPr>
        <xdr:cNvPr id="465" name="テキスト ボックス 464"/>
        <xdr:cNvSpPr txBox="1"/>
      </xdr:nvSpPr>
      <xdr:spPr>
        <a:xfrm>
          <a:off x="9372111" y="1625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20188</xdr:rowOff>
    </xdr:from>
    <xdr:to>
      <xdr:col>12</xdr:col>
      <xdr:colOff>511175</xdr:colOff>
      <xdr:row>98</xdr:row>
      <xdr:rowOff>67714</xdr:rowOff>
    </xdr:to>
    <xdr:cxnSp macro="">
      <xdr:nvCxnSpPr>
        <xdr:cNvPr id="466" name="直線コネクタ 465"/>
        <xdr:cNvCxnSpPr/>
      </xdr:nvCxnSpPr>
      <xdr:spPr>
        <a:xfrm flipV="1">
          <a:off x="7861300" y="16822288"/>
          <a:ext cx="8890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8141</xdr:rowOff>
    </xdr:from>
    <xdr:to>
      <xdr:col>11</xdr:col>
      <xdr:colOff>307975</xdr:colOff>
      <xdr:row>98</xdr:row>
      <xdr:rowOff>67714</xdr:rowOff>
    </xdr:to>
    <xdr:cxnSp macro="">
      <xdr:nvCxnSpPr>
        <xdr:cNvPr id="469" name="直線コネクタ 468"/>
        <xdr:cNvCxnSpPr/>
      </xdr:nvCxnSpPr>
      <xdr:spPr>
        <a:xfrm>
          <a:off x="6972300" y="16810241"/>
          <a:ext cx="889000" cy="5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18720</xdr:rowOff>
    </xdr:from>
    <xdr:to>
      <xdr:col>15</xdr:col>
      <xdr:colOff>231775</xdr:colOff>
      <xdr:row>98</xdr:row>
      <xdr:rowOff>120320</xdr:rowOff>
    </xdr:to>
    <xdr:sp macro="" textlink="">
      <xdr:nvSpPr>
        <xdr:cNvPr id="479" name="円/楕円 478"/>
        <xdr:cNvSpPr/>
      </xdr:nvSpPr>
      <xdr:spPr>
        <a:xfrm>
          <a:off x="10426700" y="168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168597</xdr:rowOff>
    </xdr:from>
    <xdr:ext cx="534377" cy="259045"/>
    <xdr:sp macro="" textlink="">
      <xdr:nvSpPr>
        <xdr:cNvPr id="480" name="土木費該当値テキスト"/>
        <xdr:cNvSpPr txBox="1"/>
      </xdr:nvSpPr>
      <xdr:spPr>
        <a:xfrm>
          <a:off x="10528300"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144129</xdr:rowOff>
    </xdr:from>
    <xdr:to>
      <xdr:col>14</xdr:col>
      <xdr:colOff>79375</xdr:colOff>
      <xdr:row>98</xdr:row>
      <xdr:rowOff>74279</xdr:rowOff>
    </xdr:to>
    <xdr:sp macro="" textlink="">
      <xdr:nvSpPr>
        <xdr:cNvPr id="481" name="円/楕円 480"/>
        <xdr:cNvSpPr/>
      </xdr:nvSpPr>
      <xdr:spPr>
        <a:xfrm>
          <a:off x="9588500" y="167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65406</xdr:rowOff>
    </xdr:from>
    <xdr:ext cx="534377" cy="259045"/>
    <xdr:sp macro="" textlink="">
      <xdr:nvSpPr>
        <xdr:cNvPr id="482" name="テキスト ボックス 481"/>
        <xdr:cNvSpPr txBox="1"/>
      </xdr:nvSpPr>
      <xdr:spPr>
        <a:xfrm>
          <a:off x="9372111" y="16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140838</xdr:rowOff>
    </xdr:from>
    <xdr:to>
      <xdr:col>12</xdr:col>
      <xdr:colOff>561975</xdr:colOff>
      <xdr:row>98</xdr:row>
      <xdr:rowOff>70988</xdr:rowOff>
    </xdr:to>
    <xdr:sp macro="" textlink="">
      <xdr:nvSpPr>
        <xdr:cNvPr id="483" name="円/楕円 482"/>
        <xdr:cNvSpPr/>
      </xdr:nvSpPr>
      <xdr:spPr>
        <a:xfrm>
          <a:off x="8699500" y="167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62115</xdr:rowOff>
    </xdr:from>
    <xdr:ext cx="534377" cy="259045"/>
    <xdr:sp macro="" textlink="">
      <xdr:nvSpPr>
        <xdr:cNvPr id="484" name="テキスト ボックス 483"/>
        <xdr:cNvSpPr txBox="1"/>
      </xdr:nvSpPr>
      <xdr:spPr>
        <a:xfrm>
          <a:off x="8483111" y="1686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16914</xdr:rowOff>
    </xdr:from>
    <xdr:to>
      <xdr:col>11</xdr:col>
      <xdr:colOff>358775</xdr:colOff>
      <xdr:row>98</xdr:row>
      <xdr:rowOff>118514</xdr:rowOff>
    </xdr:to>
    <xdr:sp macro="" textlink="">
      <xdr:nvSpPr>
        <xdr:cNvPr id="485" name="円/楕円 484"/>
        <xdr:cNvSpPr/>
      </xdr:nvSpPr>
      <xdr:spPr>
        <a:xfrm>
          <a:off x="7810500" y="168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109641</xdr:rowOff>
    </xdr:from>
    <xdr:ext cx="534377" cy="259045"/>
    <xdr:sp macro="" textlink="">
      <xdr:nvSpPr>
        <xdr:cNvPr id="486" name="テキスト ボックス 485"/>
        <xdr:cNvSpPr txBox="1"/>
      </xdr:nvSpPr>
      <xdr:spPr>
        <a:xfrm>
          <a:off x="7594111" y="1691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128791</xdr:rowOff>
    </xdr:from>
    <xdr:to>
      <xdr:col>10</xdr:col>
      <xdr:colOff>155575</xdr:colOff>
      <xdr:row>98</xdr:row>
      <xdr:rowOff>58941</xdr:rowOff>
    </xdr:to>
    <xdr:sp macro="" textlink="">
      <xdr:nvSpPr>
        <xdr:cNvPr id="487" name="円/楕円 486"/>
        <xdr:cNvSpPr/>
      </xdr:nvSpPr>
      <xdr:spPr>
        <a:xfrm>
          <a:off x="6921500" y="167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50068</xdr:rowOff>
    </xdr:from>
    <xdr:ext cx="534377" cy="259045"/>
    <xdr:sp macro="" textlink="">
      <xdr:nvSpPr>
        <xdr:cNvPr id="488" name="テキスト ボックス 487"/>
        <xdr:cNvSpPr txBox="1"/>
      </xdr:nvSpPr>
      <xdr:spPr>
        <a:xfrm>
          <a:off x="6705111" y="1685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166243</xdr:rowOff>
    </xdr:from>
    <xdr:to>
      <xdr:col>23</xdr:col>
      <xdr:colOff>517525</xdr:colOff>
      <xdr:row>37</xdr:row>
      <xdr:rowOff>44323</xdr:rowOff>
    </xdr:to>
    <xdr:cxnSp macro="">
      <xdr:nvCxnSpPr>
        <xdr:cNvPr id="518" name="直線コネクタ 517"/>
        <xdr:cNvCxnSpPr/>
      </xdr:nvCxnSpPr>
      <xdr:spPr>
        <a:xfrm flipV="1">
          <a:off x="15481300" y="6338443"/>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161544</xdr:rowOff>
    </xdr:from>
    <xdr:to>
      <xdr:col>22</xdr:col>
      <xdr:colOff>365125</xdr:colOff>
      <xdr:row>37</xdr:row>
      <xdr:rowOff>44323</xdr:rowOff>
    </xdr:to>
    <xdr:cxnSp macro="">
      <xdr:nvCxnSpPr>
        <xdr:cNvPr id="521" name="直線コネクタ 520"/>
        <xdr:cNvCxnSpPr/>
      </xdr:nvCxnSpPr>
      <xdr:spPr>
        <a:xfrm>
          <a:off x="14592300" y="6333744"/>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75438</xdr:rowOff>
    </xdr:from>
    <xdr:to>
      <xdr:col>22</xdr:col>
      <xdr:colOff>415925</xdr:colOff>
      <xdr:row>36</xdr:row>
      <xdr:rowOff>5588</xdr:rowOff>
    </xdr:to>
    <xdr:sp macro="" textlink="">
      <xdr:nvSpPr>
        <xdr:cNvPr id="522" name="フローチャート : 判断 521"/>
        <xdr:cNvSpPr/>
      </xdr:nvSpPr>
      <xdr:spPr>
        <a:xfrm>
          <a:off x="15430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22115</xdr:rowOff>
    </xdr:from>
    <xdr:ext cx="534377" cy="259045"/>
    <xdr:sp macro="" textlink="">
      <xdr:nvSpPr>
        <xdr:cNvPr id="523" name="テキスト ボックス 522"/>
        <xdr:cNvSpPr txBox="1"/>
      </xdr:nvSpPr>
      <xdr:spPr>
        <a:xfrm>
          <a:off x="15214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161544</xdr:rowOff>
    </xdr:from>
    <xdr:to>
      <xdr:col>21</xdr:col>
      <xdr:colOff>161925</xdr:colOff>
      <xdr:row>37</xdr:row>
      <xdr:rowOff>31496</xdr:rowOff>
    </xdr:to>
    <xdr:cxnSp macro="">
      <xdr:nvCxnSpPr>
        <xdr:cNvPr id="524" name="直線コネクタ 523"/>
        <xdr:cNvCxnSpPr/>
      </xdr:nvCxnSpPr>
      <xdr:spPr>
        <a:xfrm flipV="1">
          <a:off x="13703300" y="6333744"/>
          <a:ext cx="8890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31496</xdr:rowOff>
    </xdr:from>
    <xdr:to>
      <xdr:col>19</xdr:col>
      <xdr:colOff>644525</xdr:colOff>
      <xdr:row>37</xdr:row>
      <xdr:rowOff>62103</xdr:rowOff>
    </xdr:to>
    <xdr:cxnSp macro="">
      <xdr:nvCxnSpPr>
        <xdr:cNvPr id="527" name="直線コネクタ 526"/>
        <xdr:cNvCxnSpPr/>
      </xdr:nvCxnSpPr>
      <xdr:spPr>
        <a:xfrm flipV="1">
          <a:off x="12814300" y="6375146"/>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115443</xdr:rowOff>
    </xdr:from>
    <xdr:to>
      <xdr:col>23</xdr:col>
      <xdr:colOff>568325</xdr:colOff>
      <xdr:row>37</xdr:row>
      <xdr:rowOff>45593</xdr:rowOff>
    </xdr:to>
    <xdr:sp macro="" textlink="">
      <xdr:nvSpPr>
        <xdr:cNvPr id="537" name="円/楕円 536"/>
        <xdr:cNvSpPr/>
      </xdr:nvSpPr>
      <xdr:spPr>
        <a:xfrm>
          <a:off x="16268700" y="62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93870</xdr:rowOff>
    </xdr:from>
    <xdr:ext cx="534377" cy="259045"/>
    <xdr:sp macro="" textlink="">
      <xdr:nvSpPr>
        <xdr:cNvPr id="538" name="消防費該当値テキスト"/>
        <xdr:cNvSpPr txBox="1"/>
      </xdr:nvSpPr>
      <xdr:spPr>
        <a:xfrm>
          <a:off x="16370300" y="62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164973</xdr:rowOff>
    </xdr:from>
    <xdr:to>
      <xdr:col>22</xdr:col>
      <xdr:colOff>415925</xdr:colOff>
      <xdr:row>37</xdr:row>
      <xdr:rowOff>95123</xdr:rowOff>
    </xdr:to>
    <xdr:sp macro="" textlink="">
      <xdr:nvSpPr>
        <xdr:cNvPr id="539" name="円/楕円 538"/>
        <xdr:cNvSpPr/>
      </xdr:nvSpPr>
      <xdr:spPr>
        <a:xfrm>
          <a:off x="15430500" y="63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86250</xdr:rowOff>
    </xdr:from>
    <xdr:ext cx="534377" cy="259045"/>
    <xdr:sp macro="" textlink="">
      <xdr:nvSpPr>
        <xdr:cNvPr id="540" name="テキスト ボックス 539"/>
        <xdr:cNvSpPr txBox="1"/>
      </xdr:nvSpPr>
      <xdr:spPr>
        <a:xfrm>
          <a:off x="15214111" y="64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110744</xdr:rowOff>
    </xdr:from>
    <xdr:to>
      <xdr:col>21</xdr:col>
      <xdr:colOff>212725</xdr:colOff>
      <xdr:row>37</xdr:row>
      <xdr:rowOff>40894</xdr:rowOff>
    </xdr:to>
    <xdr:sp macro="" textlink="">
      <xdr:nvSpPr>
        <xdr:cNvPr id="541" name="円/楕円 540"/>
        <xdr:cNvSpPr/>
      </xdr:nvSpPr>
      <xdr:spPr>
        <a:xfrm>
          <a:off x="14541500" y="62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32021</xdr:rowOff>
    </xdr:from>
    <xdr:ext cx="534377" cy="259045"/>
    <xdr:sp macro="" textlink="">
      <xdr:nvSpPr>
        <xdr:cNvPr id="542" name="テキスト ボックス 541"/>
        <xdr:cNvSpPr txBox="1"/>
      </xdr:nvSpPr>
      <xdr:spPr>
        <a:xfrm>
          <a:off x="14325111" y="63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152146</xdr:rowOff>
    </xdr:from>
    <xdr:to>
      <xdr:col>20</xdr:col>
      <xdr:colOff>9525</xdr:colOff>
      <xdr:row>37</xdr:row>
      <xdr:rowOff>82296</xdr:rowOff>
    </xdr:to>
    <xdr:sp macro="" textlink="">
      <xdr:nvSpPr>
        <xdr:cNvPr id="543" name="円/楕円 542"/>
        <xdr:cNvSpPr/>
      </xdr:nvSpPr>
      <xdr:spPr>
        <a:xfrm>
          <a:off x="136525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73423</xdr:rowOff>
    </xdr:from>
    <xdr:ext cx="534377" cy="259045"/>
    <xdr:sp macro="" textlink="">
      <xdr:nvSpPr>
        <xdr:cNvPr id="544" name="テキスト ボックス 543"/>
        <xdr:cNvSpPr txBox="1"/>
      </xdr:nvSpPr>
      <xdr:spPr>
        <a:xfrm>
          <a:off x="13436111" y="64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11303</xdr:rowOff>
    </xdr:from>
    <xdr:to>
      <xdr:col>18</xdr:col>
      <xdr:colOff>492125</xdr:colOff>
      <xdr:row>37</xdr:row>
      <xdr:rowOff>112903</xdr:rowOff>
    </xdr:to>
    <xdr:sp macro="" textlink="">
      <xdr:nvSpPr>
        <xdr:cNvPr id="545" name="円/楕円 544"/>
        <xdr:cNvSpPr/>
      </xdr:nvSpPr>
      <xdr:spPr>
        <a:xfrm>
          <a:off x="12763500" y="63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104030</xdr:rowOff>
    </xdr:from>
    <xdr:ext cx="534377" cy="259045"/>
    <xdr:sp macro="" textlink="">
      <xdr:nvSpPr>
        <xdr:cNvPr id="546" name="テキスト ボックス 545"/>
        <xdr:cNvSpPr txBox="1"/>
      </xdr:nvSpPr>
      <xdr:spPr>
        <a:xfrm>
          <a:off x="12547111" y="644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171094</xdr:rowOff>
    </xdr:from>
    <xdr:to>
      <xdr:col>23</xdr:col>
      <xdr:colOff>517525</xdr:colOff>
      <xdr:row>57</xdr:row>
      <xdr:rowOff>117469</xdr:rowOff>
    </xdr:to>
    <xdr:cxnSp macro="">
      <xdr:nvCxnSpPr>
        <xdr:cNvPr id="576" name="直線コネクタ 575"/>
        <xdr:cNvCxnSpPr/>
      </xdr:nvCxnSpPr>
      <xdr:spPr>
        <a:xfrm>
          <a:off x="15481300" y="9772294"/>
          <a:ext cx="838200" cy="11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145434</xdr:rowOff>
    </xdr:from>
    <xdr:to>
      <xdr:col>22</xdr:col>
      <xdr:colOff>365125</xdr:colOff>
      <xdr:row>56</xdr:row>
      <xdr:rowOff>171094</xdr:rowOff>
    </xdr:to>
    <xdr:cxnSp macro="">
      <xdr:nvCxnSpPr>
        <xdr:cNvPr id="579" name="直線コネクタ 578"/>
        <xdr:cNvCxnSpPr/>
      </xdr:nvCxnSpPr>
      <xdr:spPr>
        <a:xfrm>
          <a:off x="14592300" y="9746634"/>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78518</xdr:rowOff>
    </xdr:from>
    <xdr:to>
      <xdr:col>22</xdr:col>
      <xdr:colOff>415925</xdr:colOff>
      <xdr:row>57</xdr:row>
      <xdr:rowOff>8668</xdr:rowOff>
    </xdr:to>
    <xdr:sp macro="" textlink="">
      <xdr:nvSpPr>
        <xdr:cNvPr id="580" name="フローチャート : 判断 579"/>
        <xdr:cNvSpPr/>
      </xdr:nvSpPr>
      <xdr:spPr>
        <a:xfrm>
          <a:off x="15430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25195</xdr:rowOff>
    </xdr:from>
    <xdr:ext cx="534377" cy="259045"/>
    <xdr:sp macro="" textlink="">
      <xdr:nvSpPr>
        <xdr:cNvPr id="581" name="テキスト ボックス 580"/>
        <xdr:cNvSpPr txBox="1"/>
      </xdr:nvSpPr>
      <xdr:spPr>
        <a:xfrm>
          <a:off x="15214111" y="94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145434</xdr:rowOff>
    </xdr:from>
    <xdr:to>
      <xdr:col>21</xdr:col>
      <xdr:colOff>161925</xdr:colOff>
      <xdr:row>57</xdr:row>
      <xdr:rowOff>86017</xdr:rowOff>
    </xdr:to>
    <xdr:cxnSp macro="">
      <xdr:nvCxnSpPr>
        <xdr:cNvPr id="582" name="直線コネクタ 581"/>
        <xdr:cNvCxnSpPr/>
      </xdr:nvCxnSpPr>
      <xdr:spPr>
        <a:xfrm flipV="1">
          <a:off x="13703300" y="9746634"/>
          <a:ext cx="889000" cy="1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46372</xdr:rowOff>
    </xdr:from>
    <xdr:ext cx="534377" cy="259045"/>
    <xdr:sp macro="" textlink="">
      <xdr:nvSpPr>
        <xdr:cNvPr id="584" name="テキスト ボックス 583"/>
        <xdr:cNvSpPr txBox="1"/>
      </xdr:nvSpPr>
      <xdr:spPr>
        <a:xfrm>
          <a:off x="14325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59785</xdr:rowOff>
    </xdr:from>
    <xdr:to>
      <xdr:col>19</xdr:col>
      <xdr:colOff>644525</xdr:colOff>
      <xdr:row>57</xdr:row>
      <xdr:rowOff>86017</xdr:rowOff>
    </xdr:to>
    <xdr:cxnSp macro="">
      <xdr:nvCxnSpPr>
        <xdr:cNvPr id="585" name="直線コネクタ 584"/>
        <xdr:cNvCxnSpPr/>
      </xdr:nvCxnSpPr>
      <xdr:spPr>
        <a:xfrm>
          <a:off x="12814300" y="9660985"/>
          <a:ext cx="889000" cy="19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106208</xdr:rowOff>
    </xdr:from>
    <xdr:ext cx="534377" cy="259045"/>
    <xdr:sp macro="" textlink="">
      <xdr:nvSpPr>
        <xdr:cNvPr id="589" name="テキスト ボックス 588"/>
        <xdr:cNvSpPr txBox="1"/>
      </xdr:nvSpPr>
      <xdr:spPr>
        <a:xfrm>
          <a:off x="12547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66669</xdr:rowOff>
    </xdr:from>
    <xdr:to>
      <xdr:col>23</xdr:col>
      <xdr:colOff>568325</xdr:colOff>
      <xdr:row>57</xdr:row>
      <xdr:rowOff>168269</xdr:rowOff>
    </xdr:to>
    <xdr:sp macro="" textlink="">
      <xdr:nvSpPr>
        <xdr:cNvPr id="595" name="円/楕円 594"/>
        <xdr:cNvSpPr/>
      </xdr:nvSpPr>
      <xdr:spPr>
        <a:xfrm>
          <a:off x="16268700" y="98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45096</xdr:rowOff>
    </xdr:from>
    <xdr:ext cx="534377" cy="259045"/>
    <xdr:sp macro="" textlink="">
      <xdr:nvSpPr>
        <xdr:cNvPr id="596" name="教育費該当値テキスト"/>
        <xdr:cNvSpPr txBox="1"/>
      </xdr:nvSpPr>
      <xdr:spPr>
        <a:xfrm>
          <a:off x="16370300" y="98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34,167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120294</xdr:rowOff>
    </xdr:from>
    <xdr:to>
      <xdr:col>22</xdr:col>
      <xdr:colOff>415925</xdr:colOff>
      <xdr:row>57</xdr:row>
      <xdr:rowOff>50444</xdr:rowOff>
    </xdr:to>
    <xdr:sp macro="" textlink="">
      <xdr:nvSpPr>
        <xdr:cNvPr id="597" name="円/楕円 596"/>
        <xdr:cNvSpPr/>
      </xdr:nvSpPr>
      <xdr:spPr>
        <a:xfrm>
          <a:off x="15430500" y="97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41571</xdr:rowOff>
    </xdr:from>
    <xdr:ext cx="534377" cy="259045"/>
    <xdr:sp macro="" textlink="">
      <xdr:nvSpPr>
        <xdr:cNvPr id="598" name="テキスト ボックス 597"/>
        <xdr:cNvSpPr txBox="1"/>
      </xdr:nvSpPr>
      <xdr:spPr>
        <a:xfrm>
          <a:off x="15214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94634</xdr:rowOff>
    </xdr:from>
    <xdr:to>
      <xdr:col>21</xdr:col>
      <xdr:colOff>212725</xdr:colOff>
      <xdr:row>57</xdr:row>
      <xdr:rowOff>24784</xdr:rowOff>
    </xdr:to>
    <xdr:sp macro="" textlink="">
      <xdr:nvSpPr>
        <xdr:cNvPr id="599" name="円/楕円 598"/>
        <xdr:cNvSpPr/>
      </xdr:nvSpPr>
      <xdr:spPr>
        <a:xfrm>
          <a:off x="14541500" y="96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41311</xdr:rowOff>
    </xdr:from>
    <xdr:ext cx="534377" cy="259045"/>
    <xdr:sp macro="" textlink="">
      <xdr:nvSpPr>
        <xdr:cNvPr id="600" name="テキスト ボックス 599"/>
        <xdr:cNvSpPr txBox="1"/>
      </xdr:nvSpPr>
      <xdr:spPr>
        <a:xfrm>
          <a:off x="14325111" y="94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35217</xdr:rowOff>
    </xdr:from>
    <xdr:to>
      <xdr:col>20</xdr:col>
      <xdr:colOff>9525</xdr:colOff>
      <xdr:row>57</xdr:row>
      <xdr:rowOff>136817</xdr:rowOff>
    </xdr:to>
    <xdr:sp macro="" textlink="">
      <xdr:nvSpPr>
        <xdr:cNvPr id="601" name="円/楕円 600"/>
        <xdr:cNvSpPr/>
      </xdr:nvSpPr>
      <xdr:spPr>
        <a:xfrm>
          <a:off x="13652500" y="98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127944</xdr:rowOff>
    </xdr:from>
    <xdr:ext cx="534377" cy="259045"/>
    <xdr:sp macro="" textlink="">
      <xdr:nvSpPr>
        <xdr:cNvPr id="602" name="テキスト ボックス 601"/>
        <xdr:cNvSpPr txBox="1"/>
      </xdr:nvSpPr>
      <xdr:spPr>
        <a:xfrm>
          <a:off x="13436111" y="99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8985</xdr:rowOff>
    </xdr:from>
    <xdr:to>
      <xdr:col>18</xdr:col>
      <xdr:colOff>492125</xdr:colOff>
      <xdr:row>56</xdr:row>
      <xdr:rowOff>110585</xdr:rowOff>
    </xdr:to>
    <xdr:sp macro="" textlink="">
      <xdr:nvSpPr>
        <xdr:cNvPr id="603" name="円/楕円 602"/>
        <xdr:cNvSpPr/>
      </xdr:nvSpPr>
      <xdr:spPr>
        <a:xfrm>
          <a:off x="12763500" y="96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127112</xdr:rowOff>
    </xdr:from>
    <xdr:ext cx="534377" cy="259045"/>
    <xdr:sp macro="" textlink="">
      <xdr:nvSpPr>
        <xdr:cNvPr id="604" name="テキスト ボックス 603"/>
        <xdr:cNvSpPr txBox="1"/>
      </xdr:nvSpPr>
      <xdr:spPr>
        <a:xfrm>
          <a:off x="12547111" y="938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38444</xdr:rowOff>
    </xdr:from>
    <xdr:to>
      <xdr:col>22</xdr:col>
      <xdr:colOff>415925</xdr:colOff>
      <xdr:row>79</xdr:row>
      <xdr:rowOff>140044</xdr:rowOff>
    </xdr:to>
    <xdr:sp macro="" textlink="">
      <xdr:nvSpPr>
        <xdr:cNvPr id="639" name="フローチャート : 判断 638"/>
        <xdr:cNvSpPr/>
      </xdr:nvSpPr>
      <xdr:spPr>
        <a:xfrm>
          <a:off x="15430500" y="13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156571</xdr:rowOff>
    </xdr:from>
    <xdr:ext cx="378565" cy="259045"/>
    <xdr:sp macro="" textlink="">
      <xdr:nvSpPr>
        <xdr:cNvPr id="640" name="テキスト ボックス 639"/>
        <xdr:cNvSpPr txBox="1"/>
      </xdr:nvSpPr>
      <xdr:spPr>
        <a:xfrm>
          <a:off x="15292017" y="133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2" name="円/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3" name="テキスト ボックス 662"/>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110782</xdr:rowOff>
    </xdr:from>
    <xdr:to>
      <xdr:col>23</xdr:col>
      <xdr:colOff>517525</xdr:colOff>
      <xdr:row>97</xdr:row>
      <xdr:rowOff>119031</xdr:rowOff>
    </xdr:to>
    <xdr:cxnSp macro="">
      <xdr:nvCxnSpPr>
        <xdr:cNvPr id="692" name="直線コネクタ 691"/>
        <xdr:cNvCxnSpPr/>
      </xdr:nvCxnSpPr>
      <xdr:spPr>
        <a:xfrm flipV="1">
          <a:off x="15481300" y="16741432"/>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3"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117945</xdr:rowOff>
    </xdr:from>
    <xdr:to>
      <xdr:col>22</xdr:col>
      <xdr:colOff>365125</xdr:colOff>
      <xdr:row>97</xdr:row>
      <xdr:rowOff>119031</xdr:rowOff>
    </xdr:to>
    <xdr:cxnSp macro="">
      <xdr:nvCxnSpPr>
        <xdr:cNvPr id="695" name="直線コネクタ 694"/>
        <xdr:cNvCxnSpPr/>
      </xdr:nvCxnSpPr>
      <xdr:spPr>
        <a:xfrm>
          <a:off x="14592300" y="1674859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80251</xdr:rowOff>
    </xdr:from>
    <xdr:to>
      <xdr:col>22</xdr:col>
      <xdr:colOff>415925</xdr:colOff>
      <xdr:row>96</xdr:row>
      <xdr:rowOff>10401</xdr:rowOff>
    </xdr:to>
    <xdr:sp macro="" textlink="">
      <xdr:nvSpPr>
        <xdr:cNvPr id="696" name="フローチャート : 判断 695"/>
        <xdr:cNvSpPr/>
      </xdr:nvSpPr>
      <xdr:spPr>
        <a:xfrm>
          <a:off x="15430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26928</xdr:rowOff>
    </xdr:from>
    <xdr:ext cx="534377" cy="259045"/>
    <xdr:sp macro="" textlink="">
      <xdr:nvSpPr>
        <xdr:cNvPr id="697" name="テキスト ボックス 696"/>
        <xdr:cNvSpPr txBox="1"/>
      </xdr:nvSpPr>
      <xdr:spPr>
        <a:xfrm>
          <a:off x="15214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117945</xdr:rowOff>
    </xdr:from>
    <xdr:to>
      <xdr:col>21</xdr:col>
      <xdr:colOff>161925</xdr:colOff>
      <xdr:row>97</xdr:row>
      <xdr:rowOff>122098</xdr:rowOff>
    </xdr:to>
    <xdr:cxnSp macro="">
      <xdr:nvCxnSpPr>
        <xdr:cNvPr id="698" name="直線コネクタ 697"/>
        <xdr:cNvCxnSpPr/>
      </xdr:nvCxnSpPr>
      <xdr:spPr>
        <a:xfrm flipV="1">
          <a:off x="13703300" y="16748595"/>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118974</xdr:rowOff>
    </xdr:from>
    <xdr:to>
      <xdr:col>19</xdr:col>
      <xdr:colOff>644525</xdr:colOff>
      <xdr:row>97</xdr:row>
      <xdr:rowOff>122098</xdr:rowOff>
    </xdr:to>
    <xdr:cxnSp macro="">
      <xdr:nvCxnSpPr>
        <xdr:cNvPr id="701" name="直線コネクタ 700"/>
        <xdr:cNvCxnSpPr/>
      </xdr:nvCxnSpPr>
      <xdr:spPr>
        <a:xfrm>
          <a:off x="12814300" y="1674962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59982</xdr:rowOff>
    </xdr:from>
    <xdr:to>
      <xdr:col>23</xdr:col>
      <xdr:colOff>568325</xdr:colOff>
      <xdr:row>97</xdr:row>
      <xdr:rowOff>161582</xdr:rowOff>
    </xdr:to>
    <xdr:sp macro="" textlink="">
      <xdr:nvSpPr>
        <xdr:cNvPr id="711" name="円/楕円 710"/>
        <xdr:cNvSpPr/>
      </xdr:nvSpPr>
      <xdr:spPr>
        <a:xfrm>
          <a:off x="16268700" y="166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146359</xdr:rowOff>
    </xdr:from>
    <xdr:ext cx="534377" cy="259045"/>
    <xdr:sp macro="" textlink="">
      <xdr:nvSpPr>
        <xdr:cNvPr id="712" name="公債費該当値テキスト"/>
        <xdr:cNvSpPr txBox="1"/>
      </xdr:nvSpPr>
      <xdr:spPr>
        <a:xfrm>
          <a:off x="16370300" y="166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68231</xdr:rowOff>
    </xdr:from>
    <xdr:to>
      <xdr:col>22</xdr:col>
      <xdr:colOff>415925</xdr:colOff>
      <xdr:row>97</xdr:row>
      <xdr:rowOff>169831</xdr:rowOff>
    </xdr:to>
    <xdr:sp macro="" textlink="">
      <xdr:nvSpPr>
        <xdr:cNvPr id="713" name="円/楕円 712"/>
        <xdr:cNvSpPr/>
      </xdr:nvSpPr>
      <xdr:spPr>
        <a:xfrm>
          <a:off x="15430500" y="166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160958</xdr:rowOff>
    </xdr:from>
    <xdr:ext cx="534377" cy="259045"/>
    <xdr:sp macro="" textlink="">
      <xdr:nvSpPr>
        <xdr:cNvPr id="714" name="テキスト ボックス 713"/>
        <xdr:cNvSpPr txBox="1"/>
      </xdr:nvSpPr>
      <xdr:spPr>
        <a:xfrm>
          <a:off x="15214111" y="167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67145</xdr:rowOff>
    </xdr:from>
    <xdr:to>
      <xdr:col>21</xdr:col>
      <xdr:colOff>212725</xdr:colOff>
      <xdr:row>97</xdr:row>
      <xdr:rowOff>168745</xdr:rowOff>
    </xdr:to>
    <xdr:sp macro="" textlink="">
      <xdr:nvSpPr>
        <xdr:cNvPr id="715" name="円/楕円 714"/>
        <xdr:cNvSpPr/>
      </xdr:nvSpPr>
      <xdr:spPr>
        <a:xfrm>
          <a:off x="14541500" y="166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159872</xdr:rowOff>
    </xdr:from>
    <xdr:ext cx="534377" cy="259045"/>
    <xdr:sp macro="" textlink="">
      <xdr:nvSpPr>
        <xdr:cNvPr id="716" name="テキスト ボックス 715"/>
        <xdr:cNvSpPr txBox="1"/>
      </xdr:nvSpPr>
      <xdr:spPr>
        <a:xfrm>
          <a:off x="14325111" y="167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71298</xdr:rowOff>
    </xdr:from>
    <xdr:to>
      <xdr:col>20</xdr:col>
      <xdr:colOff>9525</xdr:colOff>
      <xdr:row>98</xdr:row>
      <xdr:rowOff>1448</xdr:rowOff>
    </xdr:to>
    <xdr:sp macro="" textlink="">
      <xdr:nvSpPr>
        <xdr:cNvPr id="717" name="円/楕円 716"/>
        <xdr:cNvSpPr/>
      </xdr:nvSpPr>
      <xdr:spPr>
        <a:xfrm>
          <a:off x="13652500" y="167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164025</xdr:rowOff>
    </xdr:from>
    <xdr:ext cx="534377" cy="259045"/>
    <xdr:sp macro="" textlink="">
      <xdr:nvSpPr>
        <xdr:cNvPr id="718" name="テキスト ボックス 717"/>
        <xdr:cNvSpPr txBox="1"/>
      </xdr:nvSpPr>
      <xdr:spPr>
        <a:xfrm>
          <a:off x="13436111" y="167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68174</xdr:rowOff>
    </xdr:from>
    <xdr:to>
      <xdr:col>18</xdr:col>
      <xdr:colOff>492125</xdr:colOff>
      <xdr:row>97</xdr:row>
      <xdr:rowOff>169774</xdr:rowOff>
    </xdr:to>
    <xdr:sp macro="" textlink="">
      <xdr:nvSpPr>
        <xdr:cNvPr id="719" name="円/楕円 718"/>
        <xdr:cNvSpPr/>
      </xdr:nvSpPr>
      <xdr:spPr>
        <a:xfrm>
          <a:off x="12763500" y="166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160901</xdr:rowOff>
    </xdr:from>
    <xdr:ext cx="534377" cy="259045"/>
    <xdr:sp macro="" textlink="">
      <xdr:nvSpPr>
        <xdr:cNvPr id="720" name="テキスト ボックス 719"/>
        <xdr:cNvSpPr txBox="1"/>
      </xdr:nvSpPr>
      <xdr:spPr>
        <a:xfrm>
          <a:off x="12547111" y="1679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xdr:rowOff>
    </xdr:from>
    <xdr:to>
      <xdr:col>31</xdr:col>
      <xdr:colOff>85725</xdr:colOff>
      <xdr:row>38</xdr:row>
      <xdr:rowOff>113538</xdr:rowOff>
    </xdr:to>
    <xdr:sp macro="" textlink="">
      <xdr:nvSpPr>
        <xdr:cNvPr id="753" name="フローチャート : 判断 752"/>
        <xdr:cNvSpPr/>
      </xdr:nvSpPr>
      <xdr:spPr>
        <a:xfrm>
          <a:off x="21272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130065</xdr:rowOff>
    </xdr:from>
    <xdr:ext cx="378565" cy="259045"/>
    <xdr:sp macro="" textlink="">
      <xdr:nvSpPr>
        <xdr:cNvPr id="754" name="テキスト ボックス 753"/>
        <xdr:cNvSpPr txBox="1"/>
      </xdr:nvSpPr>
      <xdr:spPr>
        <a:xfrm>
          <a:off x="21134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165608</xdr:rowOff>
    </xdr:from>
    <xdr:to>
      <xdr:col>29</xdr:col>
      <xdr:colOff>517525</xdr:colOff>
      <xdr:row>39</xdr:row>
      <xdr:rowOff>44450</xdr:rowOff>
    </xdr:to>
    <xdr:cxnSp macro="">
      <xdr:nvCxnSpPr>
        <xdr:cNvPr id="755" name="直線コネクタ 754"/>
        <xdr:cNvCxnSpPr/>
      </xdr:nvCxnSpPr>
      <xdr:spPr>
        <a:xfrm>
          <a:off x="19545300" y="66807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165608</xdr:rowOff>
    </xdr:from>
    <xdr:to>
      <xdr:col>28</xdr:col>
      <xdr:colOff>314325</xdr:colOff>
      <xdr:row>39</xdr:row>
      <xdr:rowOff>12446</xdr:rowOff>
    </xdr:to>
    <xdr:cxnSp macro="">
      <xdr:nvCxnSpPr>
        <xdr:cNvPr id="758" name="直線コネクタ 757"/>
        <xdr:cNvCxnSpPr/>
      </xdr:nvCxnSpPr>
      <xdr:spPr>
        <a:xfrm flipV="1">
          <a:off x="18656300" y="6680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114808</xdr:rowOff>
    </xdr:from>
    <xdr:to>
      <xdr:col>28</xdr:col>
      <xdr:colOff>365125</xdr:colOff>
      <xdr:row>39</xdr:row>
      <xdr:rowOff>44958</xdr:rowOff>
    </xdr:to>
    <xdr:sp macro="" textlink="">
      <xdr:nvSpPr>
        <xdr:cNvPr id="774" name="円/楕円 773"/>
        <xdr:cNvSpPr/>
      </xdr:nvSpPr>
      <xdr:spPr>
        <a:xfrm>
          <a:off x="19494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36085</xdr:rowOff>
    </xdr:from>
    <xdr:ext cx="313932" cy="259045"/>
    <xdr:sp macro="" textlink="">
      <xdr:nvSpPr>
        <xdr:cNvPr id="775" name="テキスト ボックス 774"/>
        <xdr:cNvSpPr txBox="1"/>
      </xdr:nvSpPr>
      <xdr:spPr>
        <a:xfrm>
          <a:off x="19388333" y="672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133096</xdr:rowOff>
    </xdr:from>
    <xdr:to>
      <xdr:col>27</xdr:col>
      <xdr:colOff>161925</xdr:colOff>
      <xdr:row>39</xdr:row>
      <xdr:rowOff>63246</xdr:rowOff>
    </xdr:to>
    <xdr:sp macro="" textlink="">
      <xdr:nvSpPr>
        <xdr:cNvPr id="776" name="円/楕円 775"/>
        <xdr:cNvSpPr/>
      </xdr:nvSpPr>
      <xdr:spPr>
        <a:xfrm>
          <a:off x="18605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54373</xdr:rowOff>
    </xdr:from>
    <xdr:ext cx="313932" cy="259045"/>
    <xdr:sp macro="" textlink="">
      <xdr:nvSpPr>
        <xdr:cNvPr id="777" name="テキスト ボックス 776"/>
        <xdr:cNvSpPr txBox="1"/>
      </xdr:nvSpPr>
      <xdr:spPr>
        <a:xfrm>
          <a:off x="18499333" y="6740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民生費について、住民一人当たり</a:t>
          </a:r>
          <a:r>
            <a:rPr kumimoji="1" lang="en-US" altLang="ja-JP" sz="1300">
              <a:latin typeface="ＭＳ Ｐゴシック"/>
            </a:rPr>
            <a:t>171,110</a:t>
          </a:r>
          <a:r>
            <a:rPr kumimoji="1" lang="ja-JP" altLang="en-US" sz="1300">
              <a:latin typeface="ＭＳ Ｐゴシック"/>
            </a:rPr>
            <a:t>円となっており、類似団体内平均値と比較して</a:t>
          </a:r>
          <a:r>
            <a:rPr kumimoji="1" lang="en-US" altLang="ja-JP" sz="1300">
              <a:latin typeface="ＭＳ Ｐゴシック"/>
            </a:rPr>
            <a:t>11,597</a:t>
          </a:r>
          <a:r>
            <a:rPr kumimoji="1" lang="ja-JP" altLang="en-US" sz="1300">
              <a:latin typeface="ＭＳ Ｐゴシック"/>
            </a:rPr>
            <a:t>円高くなっている。</a:t>
          </a:r>
          <a:endParaRPr kumimoji="1" lang="en-US" altLang="ja-JP" sz="1300">
            <a:latin typeface="ＭＳ Ｐゴシック"/>
          </a:endParaRPr>
        </a:p>
        <a:p>
          <a:r>
            <a:rPr kumimoji="1" lang="ja-JP" altLang="en-US" sz="1300">
              <a:latin typeface="ＭＳ Ｐゴシック"/>
            </a:rPr>
            <a:t>それ以外の目的別歳出については、住民一人当たりコストは類似団体内平均値と比較して低い水準となっている。</a:t>
          </a:r>
          <a:endParaRPr kumimoji="1" lang="en-US" altLang="ja-JP" sz="1300">
            <a:latin typeface="ＭＳ Ｐゴシック"/>
          </a:endParaRPr>
        </a:p>
        <a:p>
          <a:r>
            <a:rPr kumimoji="1" lang="ja-JP" altLang="en-US" sz="1300">
              <a:latin typeface="ＭＳ Ｐゴシック"/>
            </a:rPr>
            <a:t>民生費についは、年々増加傾向にあり、性質別歳出決算分析表でも示したとおり、扶助費などの社会保障関係経費の増加が影響している。</a:t>
          </a:r>
          <a:endParaRPr kumimoji="1" lang="en-US" altLang="ja-JP" sz="1300">
            <a:latin typeface="ＭＳ Ｐゴシック"/>
          </a:endParaRPr>
        </a:p>
        <a:p>
          <a:r>
            <a:rPr kumimoji="1" lang="ja-JP" altLang="en-US" sz="1300">
              <a:latin typeface="ＭＳ Ｐゴシック"/>
            </a:rPr>
            <a:t>今後、循環型施設の整備や南町田駅周辺地区拠点整備、野津田公園の整備が予定されており、衛生費及び土木費について増加することが見込まれる。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実質収支比率は黒字で推移しているが、直近５年間のうち、平成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年度は積立金取崩し額が積立金を大きく上回ったことにより実質単年度収支で赤字となっている。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年度に引き続き積立金が積立金取崩し額を上回ったことにより、実質収支比率は黒字となった。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一般会計、特別会計ともに黒字での推移が続いている。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しかし今後は高齢社会への進展により、介護保険、後期高齢者医療事業会計の各会計への影響が見込まれる。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も、一般会計に準じた予算執行を図るとともに、独立採算性の原則のもと、経済情勢の推移に十分留意し、中・長期の収支を見通した上で、積極的な財源確保と合理的かつ効率的な事業運営と経営基盤の強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B75" sqref="AB75"/>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144519334</v>
      </c>
      <c r="BO4" s="381"/>
      <c r="BP4" s="381"/>
      <c r="BQ4" s="381"/>
      <c r="BR4" s="381"/>
      <c r="BS4" s="381"/>
      <c r="BT4" s="381"/>
      <c r="BU4" s="382"/>
      <c r="BV4" s="380">
        <v>147811172</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5.6</v>
      </c>
      <c r="CU4" s="558"/>
      <c r="CV4" s="558"/>
      <c r="CW4" s="558"/>
      <c r="CX4" s="558"/>
      <c r="CY4" s="558"/>
      <c r="CZ4" s="558"/>
      <c r="DA4" s="559"/>
      <c r="DB4" s="557">
        <v>6</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139899675</v>
      </c>
      <c r="BO5" s="386"/>
      <c r="BP5" s="386"/>
      <c r="BQ5" s="386"/>
      <c r="BR5" s="386"/>
      <c r="BS5" s="386"/>
      <c r="BT5" s="386"/>
      <c r="BU5" s="387"/>
      <c r="BV5" s="385">
        <v>142853477</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93.7</v>
      </c>
      <c r="CU5" s="356"/>
      <c r="CV5" s="356"/>
      <c r="CW5" s="356"/>
      <c r="CX5" s="356"/>
      <c r="CY5" s="356"/>
      <c r="CZ5" s="356"/>
      <c r="DA5" s="357"/>
      <c r="DB5" s="355">
        <v>90.3</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4619659</v>
      </c>
      <c r="BO6" s="386"/>
      <c r="BP6" s="386"/>
      <c r="BQ6" s="386"/>
      <c r="BR6" s="386"/>
      <c r="BS6" s="386"/>
      <c r="BT6" s="386"/>
      <c r="BU6" s="387"/>
      <c r="BV6" s="385">
        <v>4957695</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95.1</v>
      </c>
      <c r="CU6" s="532"/>
      <c r="CV6" s="532"/>
      <c r="CW6" s="532"/>
      <c r="CX6" s="532"/>
      <c r="CY6" s="532"/>
      <c r="CZ6" s="532"/>
      <c r="DA6" s="533"/>
      <c r="DB6" s="531">
        <v>92.6</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260323</v>
      </c>
      <c r="BO7" s="386"/>
      <c r="BP7" s="386"/>
      <c r="BQ7" s="386"/>
      <c r="BR7" s="386"/>
      <c r="BS7" s="386"/>
      <c r="BT7" s="386"/>
      <c r="BU7" s="387"/>
      <c r="BV7" s="385">
        <v>376379</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77188344</v>
      </c>
      <c r="CU7" s="386"/>
      <c r="CV7" s="386"/>
      <c r="CW7" s="386"/>
      <c r="CX7" s="386"/>
      <c r="CY7" s="386"/>
      <c r="CZ7" s="386"/>
      <c r="DA7" s="387"/>
      <c r="DB7" s="385">
        <v>76655268</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4359336</v>
      </c>
      <c r="BO8" s="386"/>
      <c r="BP8" s="386"/>
      <c r="BQ8" s="386"/>
      <c r="BR8" s="386"/>
      <c r="BS8" s="386"/>
      <c r="BT8" s="386"/>
      <c r="BU8" s="387"/>
      <c r="BV8" s="385">
        <v>4581316</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0.98</v>
      </c>
      <c r="CU8" s="495"/>
      <c r="CV8" s="495"/>
      <c r="CW8" s="495"/>
      <c r="CX8" s="495"/>
      <c r="CY8" s="495"/>
      <c r="CZ8" s="495"/>
      <c r="DA8" s="496"/>
      <c r="DB8" s="494">
        <v>0.97</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432349</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-221980</v>
      </c>
      <c r="BO9" s="386"/>
      <c r="BP9" s="386"/>
      <c r="BQ9" s="386"/>
      <c r="BR9" s="386"/>
      <c r="BS9" s="386"/>
      <c r="BT9" s="386"/>
      <c r="BU9" s="387"/>
      <c r="BV9" s="385">
        <v>317209</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6.8</v>
      </c>
      <c r="CU9" s="356"/>
      <c r="CV9" s="356"/>
      <c r="CW9" s="356"/>
      <c r="CX9" s="356"/>
      <c r="CY9" s="356"/>
      <c r="CZ9" s="356"/>
      <c r="DA9" s="357"/>
      <c r="DB9" s="355">
        <v>6.3</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427016</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3766329</v>
      </c>
      <c r="BO10" s="386"/>
      <c r="BP10" s="386"/>
      <c r="BQ10" s="386"/>
      <c r="BR10" s="386"/>
      <c r="BS10" s="386"/>
      <c r="BT10" s="386"/>
      <c r="BU10" s="387"/>
      <c r="BV10" s="385">
        <v>4812953</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428572</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2957238</v>
      </c>
      <c r="BO12" s="386"/>
      <c r="BP12" s="386"/>
      <c r="BQ12" s="386"/>
      <c r="BR12" s="386"/>
      <c r="BS12" s="386"/>
      <c r="BT12" s="386"/>
      <c r="BU12" s="387"/>
      <c r="BV12" s="385">
        <v>3457419</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423067</v>
      </c>
      <c r="S13" s="487"/>
      <c r="T13" s="487"/>
      <c r="U13" s="487"/>
      <c r="V13" s="488"/>
      <c r="W13" s="474" t="s">
        <v>123</v>
      </c>
      <c r="X13" s="398"/>
      <c r="Y13" s="398"/>
      <c r="Z13" s="398"/>
      <c r="AA13" s="398"/>
      <c r="AB13" s="399"/>
      <c r="AC13" s="361">
        <v>1301</v>
      </c>
      <c r="AD13" s="362"/>
      <c r="AE13" s="362"/>
      <c r="AF13" s="362"/>
      <c r="AG13" s="363"/>
      <c r="AH13" s="361">
        <v>1331</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587111</v>
      </c>
      <c r="BO13" s="386"/>
      <c r="BP13" s="386"/>
      <c r="BQ13" s="386"/>
      <c r="BR13" s="386"/>
      <c r="BS13" s="386"/>
      <c r="BT13" s="386"/>
      <c r="BU13" s="387"/>
      <c r="BV13" s="385">
        <v>1672743</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-1.3</v>
      </c>
      <c r="CU13" s="356"/>
      <c r="CV13" s="356"/>
      <c r="CW13" s="356"/>
      <c r="CX13" s="356"/>
      <c r="CY13" s="356"/>
      <c r="CZ13" s="356"/>
      <c r="DA13" s="357"/>
      <c r="DB13" s="355">
        <v>-1.7</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426937</v>
      </c>
      <c r="S14" s="487"/>
      <c r="T14" s="487"/>
      <c r="U14" s="487"/>
      <c r="V14" s="488"/>
      <c r="W14" s="489"/>
      <c r="X14" s="401"/>
      <c r="Y14" s="401"/>
      <c r="Z14" s="401"/>
      <c r="AA14" s="401"/>
      <c r="AB14" s="402"/>
      <c r="AC14" s="479">
        <v>0.8</v>
      </c>
      <c r="AD14" s="480"/>
      <c r="AE14" s="480"/>
      <c r="AF14" s="480"/>
      <c r="AG14" s="481"/>
      <c r="AH14" s="479">
        <v>0.8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421793</v>
      </c>
      <c r="S15" s="487"/>
      <c r="T15" s="487"/>
      <c r="U15" s="487"/>
      <c r="V15" s="488"/>
      <c r="W15" s="474" t="s">
        <v>130</v>
      </c>
      <c r="X15" s="398"/>
      <c r="Y15" s="398"/>
      <c r="Z15" s="398"/>
      <c r="AA15" s="398"/>
      <c r="AB15" s="399"/>
      <c r="AC15" s="361">
        <v>30831</v>
      </c>
      <c r="AD15" s="362"/>
      <c r="AE15" s="362"/>
      <c r="AF15" s="362"/>
      <c r="AG15" s="363"/>
      <c r="AH15" s="361">
        <v>31698</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58489941</v>
      </c>
      <c r="BO15" s="381"/>
      <c r="BP15" s="381"/>
      <c r="BQ15" s="381"/>
      <c r="BR15" s="381"/>
      <c r="BS15" s="381"/>
      <c r="BT15" s="381"/>
      <c r="BU15" s="382"/>
      <c r="BV15" s="380">
        <v>57139362</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19</v>
      </c>
      <c r="AD16" s="480"/>
      <c r="AE16" s="480"/>
      <c r="AF16" s="480"/>
      <c r="AG16" s="481"/>
      <c r="AH16" s="479">
        <v>19.2</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59145799</v>
      </c>
      <c r="BO16" s="386"/>
      <c r="BP16" s="386"/>
      <c r="BQ16" s="386"/>
      <c r="BR16" s="386"/>
      <c r="BS16" s="386"/>
      <c r="BT16" s="386"/>
      <c r="BU16" s="387"/>
      <c r="BV16" s="385">
        <v>58152426</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129828</v>
      </c>
      <c r="AD17" s="362"/>
      <c r="AE17" s="362"/>
      <c r="AF17" s="362"/>
      <c r="AG17" s="363"/>
      <c r="AH17" s="361">
        <v>132201</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75339408</v>
      </c>
      <c r="BO17" s="386"/>
      <c r="BP17" s="386"/>
      <c r="BQ17" s="386"/>
      <c r="BR17" s="386"/>
      <c r="BS17" s="386"/>
      <c r="BT17" s="386"/>
      <c r="BU17" s="387"/>
      <c r="BV17" s="385">
        <v>73639973</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71.8</v>
      </c>
      <c r="M18" s="450"/>
      <c r="N18" s="450"/>
      <c r="O18" s="450"/>
      <c r="P18" s="450"/>
      <c r="Q18" s="450"/>
      <c r="R18" s="451"/>
      <c r="S18" s="451"/>
      <c r="T18" s="451"/>
      <c r="U18" s="451"/>
      <c r="V18" s="452"/>
      <c r="W18" s="466"/>
      <c r="X18" s="467"/>
      <c r="Y18" s="467"/>
      <c r="Z18" s="467"/>
      <c r="AA18" s="467"/>
      <c r="AB18" s="475"/>
      <c r="AC18" s="349">
        <v>80.2</v>
      </c>
      <c r="AD18" s="350"/>
      <c r="AE18" s="350"/>
      <c r="AF18" s="350"/>
      <c r="AG18" s="453"/>
      <c r="AH18" s="349">
        <v>80</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72177089</v>
      </c>
      <c r="BO18" s="386"/>
      <c r="BP18" s="386"/>
      <c r="BQ18" s="386"/>
      <c r="BR18" s="386"/>
      <c r="BS18" s="386"/>
      <c r="BT18" s="386"/>
      <c r="BU18" s="387"/>
      <c r="BV18" s="385">
        <v>71897962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6022</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91095839</v>
      </c>
      <c r="BO19" s="386"/>
      <c r="BP19" s="386"/>
      <c r="BQ19" s="386"/>
      <c r="BR19" s="386"/>
      <c r="BS19" s="386"/>
      <c r="BT19" s="386"/>
      <c r="BU19" s="387"/>
      <c r="BV19" s="385">
        <v>94944652</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186711</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74209706</v>
      </c>
      <c r="BO23" s="386"/>
      <c r="BP23" s="386"/>
      <c r="BQ23" s="386"/>
      <c r="BR23" s="386"/>
      <c r="BS23" s="386"/>
      <c r="BT23" s="386"/>
      <c r="BU23" s="387"/>
      <c r="BV23" s="385">
        <v>75007656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10600</v>
      </c>
      <c r="R24" s="362"/>
      <c r="S24" s="362"/>
      <c r="T24" s="362"/>
      <c r="U24" s="362"/>
      <c r="V24" s="363"/>
      <c r="W24" s="427"/>
      <c r="X24" s="418"/>
      <c r="Y24" s="419"/>
      <c r="Z24" s="358" t="s">
        <v>154</v>
      </c>
      <c r="AA24" s="359"/>
      <c r="AB24" s="359"/>
      <c r="AC24" s="359"/>
      <c r="AD24" s="359"/>
      <c r="AE24" s="359"/>
      <c r="AF24" s="359"/>
      <c r="AG24" s="360"/>
      <c r="AH24" s="361">
        <v>2091</v>
      </c>
      <c r="AI24" s="362"/>
      <c r="AJ24" s="362"/>
      <c r="AK24" s="362"/>
      <c r="AL24" s="363"/>
      <c r="AM24" s="361">
        <v>6574104</v>
      </c>
      <c r="AN24" s="362"/>
      <c r="AO24" s="362"/>
      <c r="AP24" s="362"/>
      <c r="AQ24" s="362"/>
      <c r="AR24" s="363"/>
      <c r="AS24" s="361">
        <v>3144</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46636026</v>
      </c>
      <c r="BO24" s="386"/>
      <c r="BP24" s="386"/>
      <c r="BQ24" s="386"/>
      <c r="BR24" s="386"/>
      <c r="BS24" s="386"/>
      <c r="BT24" s="386"/>
      <c r="BU24" s="387"/>
      <c r="BV24" s="385">
        <v>46890777</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2</v>
      </c>
      <c r="M25" s="362"/>
      <c r="N25" s="362"/>
      <c r="O25" s="362"/>
      <c r="P25" s="363"/>
      <c r="Q25" s="361">
        <v>9000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62592130</v>
      </c>
      <c r="BO25" s="381"/>
      <c r="BP25" s="381"/>
      <c r="BQ25" s="381"/>
      <c r="BR25" s="381"/>
      <c r="BS25" s="381"/>
      <c r="BT25" s="381"/>
      <c r="BU25" s="382"/>
      <c r="BV25" s="380">
        <v>12915282</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8200</v>
      </c>
      <c r="R26" s="362"/>
      <c r="S26" s="362"/>
      <c r="T26" s="362"/>
      <c r="U26" s="362"/>
      <c r="V26" s="363"/>
      <c r="W26" s="427"/>
      <c r="X26" s="418"/>
      <c r="Y26" s="419"/>
      <c r="Z26" s="358" t="s">
        <v>160</v>
      </c>
      <c r="AA26" s="440"/>
      <c r="AB26" s="440"/>
      <c r="AC26" s="440"/>
      <c r="AD26" s="440"/>
      <c r="AE26" s="440"/>
      <c r="AF26" s="440"/>
      <c r="AG26" s="441"/>
      <c r="AH26" s="361">
        <v>231</v>
      </c>
      <c r="AI26" s="362"/>
      <c r="AJ26" s="362"/>
      <c r="AK26" s="362"/>
      <c r="AL26" s="363"/>
      <c r="AM26" s="361">
        <v>782859</v>
      </c>
      <c r="AN26" s="362"/>
      <c r="AO26" s="362"/>
      <c r="AP26" s="362"/>
      <c r="AQ26" s="362"/>
      <c r="AR26" s="363"/>
      <c r="AS26" s="361">
        <v>3389</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v>20000</v>
      </c>
      <c r="BO26" s="386"/>
      <c r="BP26" s="386"/>
      <c r="BQ26" s="386"/>
      <c r="BR26" s="386"/>
      <c r="BS26" s="386"/>
      <c r="BT26" s="386"/>
      <c r="BU26" s="387"/>
      <c r="BV26" s="385">
        <v>40000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6400</v>
      </c>
      <c r="R27" s="362"/>
      <c r="S27" s="362"/>
      <c r="T27" s="362"/>
      <c r="U27" s="362"/>
      <c r="V27" s="363"/>
      <c r="W27" s="427"/>
      <c r="X27" s="418"/>
      <c r="Y27" s="419"/>
      <c r="Z27" s="358" t="s">
        <v>163</v>
      </c>
      <c r="AA27" s="359"/>
      <c r="AB27" s="359"/>
      <c r="AC27" s="359"/>
      <c r="AD27" s="359"/>
      <c r="AE27" s="359"/>
      <c r="AF27" s="359"/>
      <c r="AG27" s="360"/>
      <c r="AH27" s="361">
        <v>5</v>
      </c>
      <c r="AI27" s="362"/>
      <c r="AJ27" s="362"/>
      <c r="AK27" s="362"/>
      <c r="AL27" s="363"/>
      <c r="AM27" s="361">
        <v>21378</v>
      </c>
      <c r="AN27" s="362"/>
      <c r="AO27" s="362"/>
      <c r="AP27" s="362"/>
      <c r="AQ27" s="362"/>
      <c r="AR27" s="363"/>
      <c r="AS27" s="361">
        <v>4276</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3000000</v>
      </c>
      <c r="BO27" s="389"/>
      <c r="BP27" s="389"/>
      <c r="BQ27" s="389"/>
      <c r="BR27" s="389"/>
      <c r="BS27" s="389"/>
      <c r="BT27" s="389"/>
      <c r="BU27" s="390"/>
      <c r="BV27" s="388">
        <v>3000000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5800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7529087</v>
      </c>
      <c r="BO28" s="381"/>
      <c r="BP28" s="381"/>
      <c r="BQ28" s="381"/>
      <c r="BR28" s="381"/>
      <c r="BS28" s="381"/>
      <c r="BT28" s="381"/>
      <c r="BU28" s="382"/>
      <c r="BV28" s="380">
        <v>6719996</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34</v>
      </c>
      <c r="M29" s="362"/>
      <c r="N29" s="362"/>
      <c r="O29" s="362"/>
      <c r="P29" s="363"/>
      <c r="Q29" s="361">
        <v>5500</v>
      </c>
      <c r="R29" s="362"/>
      <c r="S29" s="362"/>
      <c r="T29" s="362"/>
      <c r="U29" s="362"/>
      <c r="V29" s="363"/>
      <c r="W29" s="428"/>
      <c r="X29" s="429"/>
      <c r="Y29" s="430"/>
      <c r="Z29" s="358" t="s">
        <v>170</v>
      </c>
      <c r="AA29" s="359"/>
      <c r="AB29" s="359"/>
      <c r="AC29" s="359"/>
      <c r="AD29" s="359"/>
      <c r="AE29" s="359"/>
      <c r="AF29" s="359"/>
      <c r="AG29" s="360"/>
      <c r="AH29" s="361">
        <v>2096</v>
      </c>
      <c r="AI29" s="362"/>
      <c r="AJ29" s="362"/>
      <c r="AK29" s="362"/>
      <c r="AL29" s="363"/>
      <c r="AM29" s="361">
        <v>6595482</v>
      </c>
      <c r="AN29" s="362"/>
      <c r="AO29" s="362"/>
      <c r="AP29" s="362"/>
      <c r="AQ29" s="362"/>
      <c r="AR29" s="363"/>
      <c r="AS29" s="361">
        <v>3147</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t="s">
        <v>121</v>
      </c>
      <c r="BO29" s="386"/>
      <c r="BP29" s="386"/>
      <c r="BQ29" s="386"/>
      <c r="BR29" s="386"/>
      <c r="BS29" s="386"/>
      <c r="BT29" s="386"/>
      <c r="BU29" s="387"/>
      <c r="BV29" s="385" t="s">
        <v>121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101</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5990868</v>
      </c>
      <c r="BO30" s="389"/>
      <c r="BP30" s="389"/>
      <c r="BQ30" s="389"/>
      <c r="BR30" s="389"/>
      <c r="BS30" s="389"/>
      <c r="BT30" s="389"/>
      <c r="BU30" s="390"/>
      <c r="BV30" s="388">
        <v>5268680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町田市国民健康保険事業会計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町田市病院事業会計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町田市下水道事業会計</v>
      </c>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東京都後期高齢者医療広域連合（一般会計）</v>
      </c>
      <c r="BZ34" s="344"/>
      <c r="CA34" s="344"/>
      <c r="CB34" s="344"/>
      <c r="CC34" s="344"/>
      <c r="CD34" s="344"/>
      <c r="CE34" s="344"/>
      <c r="CF34" s="344"/>
      <c r="CG34" s="344"/>
      <c r="CH34" s="344"/>
      <c r="CI34" s="344"/>
      <c r="CJ34" s="344"/>
      <c r="CK34" s="344"/>
      <c r="CL34" s="344"/>
      <c r="CM34" s="344"/>
      <c r="CN34" s="167"/>
      <c r="CO34" s="345">
        <f>IF(CQ34="","",MAX(C34:D43,U34:V43,AM34:AN43,BE34:BF43,BW34:BX43)+1)</f>
        <v>16</v>
      </c>
      <c r="CP34" s="345"/>
      <c r="CQ34" s="344" t="str">
        <f>IF('各会計、関係団体の財政状況及び健全化判断比率'!BS7="","",'各会計、関係団体の財政状況及び健全化判断比率'!BS7)</f>
        <v>町田市土地開発公社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町田市介護保険事業会計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東京都後期高齢者医療広域連合
（後期高齢者医療特別会計）</v>
      </c>
      <c r="BZ35" s="344"/>
      <c r="CA35" s="344"/>
      <c r="CB35" s="344"/>
      <c r="CC35" s="344"/>
      <c r="CD35" s="344"/>
      <c r="CE35" s="344"/>
      <c r="CF35" s="344"/>
      <c r="CG35" s="344"/>
      <c r="CH35" s="344"/>
      <c r="CI35" s="344"/>
      <c r="CJ35" s="344"/>
      <c r="CK35" s="344"/>
      <c r="CL35" s="344"/>
      <c r="CM35" s="344"/>
      <c r="CN35" s="167"/>
      <c r="CO35" s="345">
        <f t="shared" ref="CO35:CO43" si="3">IF(CQ35="","",CO34+1)</f>
        <v>17</v>
      </c>
      <c r="CP35" s="345"/>
      <c r="CQ35" s="344" t="str">
        <f>IF('各会計、関係団体の財政状況及び健全化判断比率'!BS8="","",'各会計、関係団体の財政状況及び健全化判断比率'!BS8)</f>
        <v>町田まちづくり公社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町田市後期高齢者医療事業会計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東京たま広域資源循環組合</v>
      </c>
      <c r="BZ36" s="344"/>
      <c r="CA36" s="344"/>
      <c r="CB36" s="344"/>
      <c r="CC36" s="344"/>
      <c r="CD36" s="344"/>
      <c r="CE36" s="344"/>
      <c r="CF36" s="344"/>
      <c r="CG36" s="344"/>
      <c r="CH36" s="344"/>
      <c r="CI36" s="344"/>
      <c r="CJ36" s="344"/>
      <c r="CK36" s="344"/>
      <c r="CL36" s="344"/>
      <c r="CM36" s="344"/>
      <c r="CN36" s="167"/>
      <c r="CO36" s="345">
        <f t="shared" si="3"/>
        <v>18</v>
      </c>
      <c r="CP36" s="345"/>
      <c r="CQ36" s="344" t="str">
        <f>IF('各会計、関係団体の財政状況及び健全化判断比率'!BS9="","",'各会計、関係団体の財政状況及び健全化判断比率'!BS9)</f>
        <v>町田市勤労者福祉サービスセンター</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多摩ニュータウン環境組合</v>
      </c>
      <c r="BZ37" s="344"/>
      <c r="CA37" s="344"/>
      <c r="CB37" s="344"/>
      <c r="CC37" s="344"/>
      <c r="CD37" s="344"/>
      <c r="CE37" s="344"/>
      <c r="CF37" s="344"/>
      <c r="CG37" s="344"/>
      <c r="CH37" s="344"/>
      <c r="CI37" s="344"/>
      <c r="CJ37" s="344"/>
      <c r="CK37" s="344"/>
      <c r="CL37" s="344"/>
      <c r="CM37" s="344"/>
      <c r="CN37" s="167"/>
      <c r="CO37" s="345">
        <f t="shared" si="3"/>
        <v>19</v>
      </c>
      <c r="CP37" s="345"/>
      <c r="CQ37" s="344" t="str">
        <f>IF('各会計、関係団体の財政状況及び健全化判断比率'!BS10="","",'各会計、関係団体の財政状況及び健全化判断比率'!BS10)</f>
        <v>エルム・スリー管理</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11</v>
      </c>
      <c r="BX38" s="345"/>
      <c r="BY38" s="344" t="str">
        <f>IF('各会計、関係団体の財政状況及び健全化判断比率'!B72="","",'各会計、関係団体の財政状況及び健全化判断比率'!B72)</f>
        <v>南多摩斎場組合</v>
      </c>
      <c r="BZ38" s="344"/>
      <c r="CA38" s="344"/>
      <c r="CB38" s="344"/>
      <c r="CC38" s="344"/>
      <c r="CD38" s="344"/>
      <c r="CE38" s="344"/>
      <c r="CF38" s="344"/>
      <c r="CG38" s="344"/>
      <c r="CH38" s="344"/>
      <c r="CI38" s="344"/>
      <c r="CJ38" s="344"/>
      <c r="CK38" s="344"/>
      <c r="CL38" s="344"/>
      <c r="CM38" s="344"/>
      <c r="CN38" s="167"/>
      <c r="CO38" s="345">
        <f t="shared" si="3"/>
        <v>20</v>
      </c>
      <c r="CP38" s="345"/>
      <c r="CQ38" s="344" t="str">
        <f>IF('各会計、関係団体の財政状況及び健全化判断比率'!BS11="","",'各会計、関係団体の財政状況及び健全化判断比率'!BS11)</f>
        <v>町田センタービル</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12</v>
      </c>
      <c r="BX39" s="345"/>
      <c r="BY39" s="344" t="str">
        <f>IF('各会計、関係団体の財政状況及び健全化判断比率'!B73="","",'各会計、関係団体の財政状況及び健全化判断比率'!B73)</f>
        <v>東京市町村総合事務組合（一般会計）</v>
      </c>
      <c r="BZ39" s="344"/>
      <c r="CA39" s="344"/>
      <c r="CB39" s="344"/>
      <c r="CC39" s="344"/>
      <c r="CD39" s="344"/>
      <c r="CE39" s="344"/>
      <c r="CF39" s="344"/>
      <c r="CG39" s="344"/>
      <c r="CH39" s="344"/>
      <c r="CI39" s="344"/>
      <c r="CJ39" s="344"/>
      <c r="CK39" s="344"/>
      <c r="CL39" s="344"/>
      <c r="CM39" s="344"/>
      <c r="CN39" s="167"/>
      <c r="CO39" s="345">
        <f t="shared" si="3"/>
        <v>21</v>
      </c>
      <c r="CP39" s="345"/>
      <c r="CQ39" s="344" t="str">
        <f>IF('各会計、関係団体の財政状況及び健全化判断比率'!BS12="","",'各会計、関係団体の財政状況及び健全化判断比率'!BS12)</f>
        <v>町田市文化・国際交流財団</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13</v>
      </c>
      <c r="BX40" s="345"/>
      <c r="BY40" s="344" t="str">
        <f>IF('各会計、関係団体の財政状況及び健全化判断比率'!B74="","",'各会計、関係団体の財政状況及び健全化判断比率'!B74)</f>
        <v>東京市町村総合事務組合（東京都市町村民交通災害共済事業特別会計）</v>
      </c>
      <c r="BZ40" s="344"/>
      <c r="CA40" s="344"/>
      <c r="CB40" s="344"/>
      <c r="CC40" s="344"/>
      <c r="CD40" s="344"/>
      <c r="CE40" s="344"/>
      <c r="CF40" s="344"/>
      <c r="CG40" s="344"/>
      <c r="CH40" s="344"/>
      <c r="CI40" s="344"/>
      <c r="CJ40" s="344"/>
      <c r="CK40" s="344"/>
      <c r="CL40" s="344"/>
      <c r="CM40" s="344"/>
      <c r="CN40" s="167"/>
      <c r="CO40" s="345">
        <f t="shared" si="3"/>
        <v>22</v>
      </c>
      <c r="CP40" s="345"/>
      <c r="CQ40" s="344" t="str">
        <f>IF('各会計、関係団体の財政状況及び健全化判断比率'!BS13="","",'各会計、関係団体の財政状況及び健全化判断比率'!BS13)</f>
        <v>町田市観光コンベンション協会</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14</v>
      </c>
      <c r="BX41" s="345"/>
      <c r="BY41" s="344" t="str">
        <f>IF('各会計、関係団体の財政状況及び健全化判断比率'!B75="","",'各会計、関係団体の財政状況及び健全化判断比率'!B75)</f>
        <v>東京都十一市競輪事業組合</v>
      </c>
      <c r="BZ41" s="344"/>
      <c r="CA41" s="344"/>
      <c r="CB41" s="344"/>
      <c r="CC41" s="344"/>
      <c r="CD41" s="344"/>
      <c r="CE41" s="344"/>
      <c r="CF41" s="344"/>
      <c r="CG41" s="344"/>
      <c r="CH41" s="344"/>
      <c r="CI41" s="344"/>
      <c r="CJ41" s="344"/>
      <c r="CK41" s="344"/>
      <c r="CL41" s="344"/>
      <c r="CM41" s="344"/>
      <c r="CN41" s="167"/>
      <c r="CO41" s="345">
        <f t="shared" si="3"/>
        <v>23</v>
      </c>
      <c r="CP41" s="345"/>
      <c r="CQ41" s="344" t="str">
        <f>IF('各会計、関係団体の財政状況及び健全化判断比率'!BS14="","",'各会計、関係団体の財政状況及び健全化判断比率'!BS14)</f>
        <v>まちだエコライフ推進公社</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15</v>
      </c>
      <c r="BX42" s="345"/>
      <c r="BY42" s="344" t="str">
        <f>IF('各会計、関係団体の財政状況及び健全化判断比率'!B76="","",'各会計、関係団体の財政状況及び健全化判断比率'!B76)</f>
        <v>東京都六市競艇事業組合</v>
      </c>
      <c r="BZ42" s="344"/>
      <c r="CA42" s="344"/>
      <c r="CB42" s="344"/>
      <c r="CC42" s="344"/>
      <c r="CD42" s="344"/>
      <c r="CE42" s="344"/>
      <c r="CF42" s="344"/>
      <c r="CG42" s="344"/>
      <c r="CH42" s="344"/>
      <c r="CI42" s="344"/>
      <c r="CJ42" s="344"/>
      <c r="CK42" s="344"/>
      <c r="CL42" s="344"/>
      <c r="CM42" s="344"/>
      <c r="CN42" s="167"/>
      <c r="CO42" s="345">
        <f t="shared" si="3"/>
        <v>24</v>
      </c>
      <c r="CP42" s="345"/>
      <c r="CQ42" s="344" t="str">
        <f>IF('各会計、関係団体の財政状況及び健全化判断比率'!BS15="","",'各会計、関係団体の財政状況及び健全化判断比率'!BS15)</f>
        <v>町田新産業創造センター</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61" t="s">
        <v>532</v>
      </c>
      <c r="D34" s="1161"/>
      <c r="E34" s="1162"/>
      <c r="F34" s="32">
        <v>5.6</v>
      </c>
      <c r="G34" s="33">
        <v>5.51</v>
      </c>
      <c r="H34" s="33">
        <v>5.62</v>
      </c>
      <c r="I34" s="33">
        <v>5.97</v>
      </c>
      <c r="J34" s="34">
        <v>5.64</v>
      </c>
      <c r="K34" s="22"/>
      <c r="L34" s="22"/>
      <c r="M34" s="22"/>
      <c r="N34" s="22"/>
      <c r="O34" s="22"/>
      <c r="P34" s="22"/>
    </row>
    <row r="35" spans="1:16" ht="39" customHeight="1">
      <c r="A35" s="22"/>
      <c r="B35" s="35"/>
      <c r="C35" s="1155" t="s">
        <v>533</v>
      </c>
      <c r="D35" s="1156"/>
      <c r="E35" s="1157"/>
      <c r="F35" s="36">
        <v>6.49</v>
      </c>
      <c r="G35" s="37">
        <v>6.73</v>
      </c>
      <c r="H35" s="37">
        <v>4.38</v>
      </c>
      <c r="I35" s="37">
        <v>3.1</v>
      </c>
      <c r="J35" s="38">
        <v>3.95</v>
      </c>
      <c r="K35" s="22"/>
      <c r="L35" s="22"/>
      <c r="M35" s="22"/>
      <c r="N35" s="22"/>
      <c r="O35" s="22"/>
      <c r="P35" s="22"/>
    </row>
    <row r="36" spans="1:16" ht="39" customHeight="1">
      <c r="A36" s="22"/>
      <c r="B36" s="35"/>
      <c r="C36" s="1155" t="s">
        <v>534</v>
      </c>
      <c r="D36" s="1156"/>
      <c r="E36" s="1157"/>
      <c r="F36" s="36">
        <v>1.4</v>
      </c>
      <c r="G36" s="37">
        <v>1.06</v>
      </c>
      <c r="H36" s="37">
        <v>0.47</v>
      </c>
      <c r="I36" s="37">
        <v>1.46</v>
      </c>
      <c r="J36" s="38">
        <v>2</v>
      </c>
      <c r="K36" s="22"/>
      <c r="L36" s="22"/>
      <c r="M36" s="22"/>
      <c r="N36" s="22"/>
      <c r="O36" s="22"/>
      <c r="P36" s="22"/>
    </row>
    <row r="37" spans="1:16" ht="39" customHeight="1">
      <c r="A37" s="22"/>
      <c r="B37" s="35"/>
      <c r="C37" s="1155" t="s">
        <v>535</v>
      </c>
      <c r="D37" s="1156"/>
      <c r="E37" s="1157"/>
      <c r="F37" s="36">
        <v>0.44</v>
      </c>
      <c r="G37" s="37">
        <v>0.6</v>
      </c>
      <c r="H37" s="37">
        <v>0.66</v>
      </c>
      <c r="I37" s="37">
        <v>0.93</v>
      </c>
      <c r="J37" s="38">
        <v>1.26</v>
      </c>
      <c r="K37" s="22"/>
      <c r="L37" s="22"/>
      <c r="M37" s="22"/>
      <c r="N37" s="22"/>
      <c r="O37" s="22"/>
      <c r="P37" s="22"/>
    </row>
    <row r="38" spans="1:16" ht="39" customHeight="1">
      <c r="A38" s="22"/>
      <c r="B38" s="35"/>
      <c r="C38" s="1155" t="s">
        <v>536</v>
      </c>
      <c r="D38" s="1156"/>
      <c r="E38" s="1157"/>
      <c r="F38" s="36">
        <v>0.34</v>
      </c>
      <c r="G38" s="37">
        <v>0.93</v>
      </c>
      <c r="H38" s="37">
        <v>0.48</v>
      </c>
      <c r="I38" s="37">
        <v>0.39</v>
      </c>
      <c r="J38" s="38">
        <v>0.23</v>
      </c>
      <c r="K38" s="22"/>
      <c r="L38" s="22"/>
      <c r="M38" s="22"/>
      <c r="N38" s="22"/>
      <c r="O38" s="22"/>
      <c r="P38" s="22"/>
    </row>
    <row r="39" spans="1:16" ht="39" customHeight="1">
      <c r="A39" s="22"/>
      <c r="B39" s="35"/>
      <c r="C39" s="1155" t="s">
        <v>537</v>
      </c>
      <c r="D39" s="1156"/>
      <c r="E39" s="1157"/>
      <c r="F39" s="36">
        <v>0.09</v>
      </c>
      <c r="G39" s="37">
        <v>7.0000000000000007E-2</v>
      </c>
      <c r="H39" s="37">
        <v>0.06</v>
      </c>
      <c r="I39" s="37">
        <v>7.0000000000000007E-2</v>
      </c>
      <c r="J39" s="38">
        <v>0.09</v>
      </c>
      <c r="K39" s="22"/>
      <c r="L39" s="22"/>
      <c r="M39" s="22"/>
      <c r="N39" s="22"/>
      <c r="O39" s="22"/>
      <c r="P39" s="22"/>
    </row>
    <row r="40" spans="1:16" ht="39" customHeight="1">
      <c r="A40" s="22"/>
      <c r="B40" s="35"/>
      <c r="C40" s="1155"/>
      <c r="D40" s="1156"/>
      <c r="E40" s="1157"/>
      <c r="F40" s="36"/>
      <c r="G40" s="37"/>
      <c r="H40" s="37"/>
      <c r="I40" s="37"/>
      <c r="J40" s="38"/>
      <c r="K40" s="22"/>
      <c r="L40" s="22"/>
      <c r="M40" s="22"/>
      <c r="N40" s="22"/>
      <c r="O40" s="22"/>
      <c r="P40" s="22"/>
    </row>
    <row r="41" spans="1:16" ht="39" customHeight="1">
      <c r="A41" s="22"/>
      <c r="B41" s="35"/>
      <c r="C41" s="1155"/>
      <c r="D41" s="1156"/>
      <c r="E41" s="1157"/>
      <c r="F41" s="36"/>
      <c r="G41" s="37"/>
      <c r="H41" s="37"/>
      <c r="I41" s="37"/>
      <c r="J41" s="38"/>
      <c r="K41" s="22"/>
      <c r="L41" s="22"/>
      <c r="M41" s="22"/>
      <c r="N41" s="22"/>
      <c r="O41" s="22"/>
      <c r="P41" s="22"/>
    </row>
    <row r="42" spans="1:16" ht="39" customHeight="1">
      <c r="A42" s="22"/>
      <c r="B42" s="39"/>
      <c r="C42" s="1155" t="s">
        <v>538</v>
      </c>
      <c r="D42" s="1156"/>
      <c r="E42" s="1157"/>
      <c r="F42" s="36" t="s">
        <v>486</v>
      </c>
      <c r="G42" s="37" t="s">
        <v>486</v>
      </c>
      <c r="H42" s="37" t="s">
        <v>486</v>
      </c>
      <c r="I42" s="37" t="s">
        <v>486</v>
      </c>
      <c r="J42" s="38" t="s">
        <v>486</v>
      </c>
      <c r="K42" s="22"/>
      <c r="L42" s="22"/>
      <c r="M42" s="22"/>
      <c r="N42" s="22"/>
      <c r="O42" s="22"/>
      <c r="P42" s="22"/>
    </row>
    <row r="43" spans="1:16" ht="39" customHeight="1" thickBot="1">
      <c r="A43" s="22"/>
      <c r="B43" s="40"/>
      <c r="C43" s="1158" t="s">
        <v>539</v>
      </c>
      <c r="D43" s="1159"/>
      <c r="E43" s="1160"/>
      <c r="F43" s="41">
        <v>0</v>
      </c>
      <c r="G43" s="42" t="s">
        <v>486</v>
      </c>
      <c r="H43" s="42" t="s">
        <v>486</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71" t="s">
        <v>11</v>
      </c>
      <c r="C45" s="1172"/>
      <c r="D45" s="58"/>
      <c r="E45" s="1177" t="s">
        <v>12</v>
      </c>
      <c r="F45" s="1177"/>
      <c r="G45" s="1177"/>
      <c r="H45" s="1177"/>
      <c r="I45" s="1177"/>
      <c r="J45" s="1178"/>
      <c r="K45" s="59">
        <v>6090</v>
      </c>
      <c r="L45" s="60">
        <v>5997</v>
      </c>
      <c r="M45" s="60">
        <v>6072</v>
      </c>
      <c r="N45" s="60">
        <v>6052</v>
      </c>
      <c r="O45" s="61">
        <v>6261</v>
      </c>
      <c r="P45" s="48"/>
      <c r="Q45" s="48"/>
      <c r="R45" s="48"/>
      <c r="S45" s="48"/>
      <c r="T45" s="48"/>
      <c r="U45" s="48"/>
    </row>
    <row r="46" spans="1:21" ht="30.75" customHeight="1">
      <c r="A46" s="48"/>
      <c r="B46" s="1173"/>
      <c r="C46" s="1174"/>
      <c r="D46" s="62"/>
      <c r="E46" s="1165" t="s">
        <v>13</v>
      </c>
      <c r="F46" s="1165"/>
      <c r="G46" s="1165"/>
      <c r="H46" s="1165"/>
      <c r="I46" s="1165"/>
      <c r="J46" s="1166"/>
      <c r="K46" s="63" t="s">
        <v>486</v>
      </c>
      <c r="L46" s="64" t="s">
        <v>486</v>
      </c>
      <c r="M46" s="64" t="s">
        <v>486</v>
      </c>
      <c r="N46" s="64" t="s">
        <v>486</v>
      </c>
      <c r="O46" s="65" t="s">
        <v>486</v>
      </c>
      <c r="P46" s="48"/>
      <c r="Q46" s="48"/>
      <c r="R46" s="48"/>
      <c r="S46" s="48"/>
      <c r="T46" s="48"/>
      <c r="U46" s="48"/>
    </row>
    <row r="47" spans="1:21" ht="30.75" customHeight="1">
      <c r="A47" s="48"/>
      <c r="B47" s="1173"/>
      <c r="C47" s="1174"/>
      <c r="D47" s="62"/>
      <c r="E47" s="1165" t="s">
        <v>14</v>
      </c>
      <c r="F47" s="1165"/>
      <c r="G47" s="1165"/>
      <c r="H47" s="1165"/>
      <c r="I47" s="1165"/>
      <c r="J47" s="1166"/>
      <c r="K47" s="63" t="s">
        <v>486</v>
      </c>
      <c r="L47" s="64" t="s">
        <v>486</v>
      </c>
      <c r="M47" s="64" t="s">
        <v>486</v>
      </c>
      <c r="N47" s="64" t="s">
        <v>486</v>
      </c>
      <c r="O47" s="65" t="s">
        <v>486</v>
      </c>
      <c r="P47" s="48"/>
      <c r="Q47" s="48"/>
      <c r="R47" s="48"/>
      <c r="S47" s="48"/>
      <c r="T47" s="48"/>
      <c r="U47" s="48"/>
    </row>
    <row r="48" spans="1:21" ht="30.75" customHeight="1">
      <c r="A48" s="48"/>
      <c r="B48" s="1173"/>
      <c r="C48" s="1174"/>
      <c r="D48" s="62"/>
      <c r="E48" s="1165" t="s">
        <v>15</v>
      </c>
      <c r="F48" s="1165"/>
      <c r="G48" s="1165"/>
      <c r="H48" s="1165"/>
      <c r="I48" s="1165"/>
      <c r="J48" s="1166"/>
      <c r="K48" s="63">
        <v>1633</v>
      </c>
      <c r="L48" s="64">
        <v>1729</v>
      </c>
      <c r="M48" s="64">
        <v>1687</v>
      </c>
      <c r="N48" s="64">
        <v>1631</v>
      </c>
      <c r="O48" s="65">
        <v>1591</v>
      </c>
      <c r="P48" s="48"/>
      <c r="Q48" s="48"/>
      <c r="R48" s="48"/>
      <c r="S48" s="48"/>
      <c r="T48" s="48"/>
      <c r="U48" s="48"/>
    </row>
    <row r="49" spans="1:21" ht="30.75" customHeight="1">
      <c r="A49" s="48"/>
      <c r="B49" s="1173"/>
      <c r="C49" s="1174"/>
      <c r="D49" s="62"/>
      <c r="E49" s="1165" t="s">
        <v>16</v>
      </c>
      <c r="F49" s="1165"/>
      <c r="G49" s="1165"/>
      <c r="H49" s="1165"/>
      <c r="I49" s="1165"/>
      <c r="J49" s="1166"/>
      <c r="K49" s="63">
        <v>320</v>
      </c>
      <c r="L49" s="64">
        <v>240</v>
      </c>
      <c r="M49" s="64">
        <v>203</v>
      </c>
      <c r="N49" s="64">
        <v>202</v>
      </c>
      <c r="O49" s="65">
        <v>190</v>
      </c>
      <c r="P49" s="48"/>
      <c r="Q49" s="48"/>
      <c r="R49" s="48"/>
      <c r="S49" s="48"/>
      <c r="T49" s="48"/>
      <c r="U49" s="48"/>
    </row>
    <row r="50" spans="1:21" ht="30.75" customHeight="1">
      <c r="A50" s="48"/>
      <c r="B50" s="1173"/>
      <c r="C50" s="1174"/>
      <c r="D50" s="62"/>
      <c r="E50" s="1165" t="s">
        <v>17</v>
      </c>
      <c r="F50" s="1165"/>
      <c r="G50" s="1165"/>
      <c r="H50" s="1165"/>
      <c r="I50" s="1165"/>
      <c r="J50" s="1166"/>
      <c r="K50" s="63">
        <v>395</v>
      </c>
      <c r="L50" s="64">
        <v>356</v>
      </c>
      <c r="M50" s="64">
        <v>391</v>
      </c>
      <c r="N50" s="64">
        <v>327</v>
      </c>
      <c r="O50" s="65">
        <v>244</v>
      </c>
      <c r="P50" s="48"/>
      <c r="Q50" s="48"/>
      <c r="R50" s="48"/>
      <c r="S50" s="48"/>
      <c r="T50" s="48"/>
      <c r="U50" s="48"/>
    </row>
    <row r="51" spans="1:21" ht="30.75" customHeight="1">
      <c r="A51" s="48"/>
      <c r="B51" s="1175"/>
      <c r="C51" s="1176"/>
      <c r="D51" s="66"/>
      <c r="E51" s="1165" t="s">
        <v>18</v>
      </c>
      <c r="F51" s="1165"/>
      <c r="G51" s="1165"/>
      <c r="H51" s="1165"/>
      <c r="I51" s="1165"/>
      <c r="J51" s="1166"/>
      <c r="K51" s="63" t="s">
        <v>486</v>
      </c>
      <c r="L51" s="64" t="s">
        <v>486</v>
      </c>
      <c r="M51" s="64" t="s">
        <v>486</v>
      </c>
      <c r="N51" s="64" t="s">
        <v>486</v>
      </c>
      <c r="O51" s="65" t="s">
        <v>486</v>
      </c>
      <c r="P51" s="48"/>
      <c r="Q51" s="48"/>
      <c r="R51" s="48"/>
      <c r="S51" s="48"/>
      <c r="T51" s="48"/>
      <c r="U51" s="48"/>
    </row>
    <row r="52" spans="1:21" ht="30.75" customHeight="1">
      <c r="A52" s="48"/>
      <c r="B52" s="1163" t="s">
        <v>19</v>
      </c>
      <c r="C52" s="1164"/>
      <c r="D52" s="66"/>
      <c r="E52" s="1165" t="s">
        <v>20</v>
      </c>
      <c r="F52" s="1165"/>
      <c r="G52" s="1165"/>
      <c r="H52" s="1165"/>
      <c r="I52" s="1165"/>
      <c r="J52" s="1166"/>
      <c r="K52" s="63">
        <v>9661</v>
      </c>
      <c r="L52" s="64">
        <v>9808</v>
      </c>
      <c r="M52" s="64">
        <v>9793</v>
      </c>
      <c r="N52" s="64">
        <v>8909</v>
      </c>
      <c r="O52" s="65">
        <v>8939</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-1223</v>
      </c>
      <c r="L53" s="69">
        <v>-1486</v>
      </c>
      <c r="M53" s="69">
        <v>-1440</v>
      </c>
      <c r="N53" s="69">
        <v>-697</v>
      </c>
      <c r="O53" s="70">
        <v>-653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abSelected="1"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91" t="s">
        <v>24</v>
      </c>
      <c r="C41" s="1192"/>
      <c r="D41" s="81"/>
      <c r="E41" s="1193" t="s">
        <v>25</v>
      </c>
      <c r="F41" s="1193"/>
      <c r="G41" s="1193"/>
      <c r="H41" s="1194"/>
      <c r="I41" s="82">
        <v>71757</v>
      </c>
      <c r="J41" s="83">
        <v>71394</v>
      </c>
      <c r="K41" s="83">
        <v>73810</v>
      </c>
      <c r="L41" s="83">
        <v>75194</v>
      </c>
      <c r="M41" s="84">
        <v>74361</v>
      </c>
    </row>
    <row r="42" spans="2:13" ht="27.75" customHeight="1">
      <c r="B42" s="1181"/>
      <c r="C42" s="1182"/>
      <c r="D42" s="85"/>
      <c r="E42" s="1185" t="s">
        <v>26</v>
      </c>
      <c r="F42" s="1185"/>
      <c r="G42" s="1185"/>
      <c r="H42" s="1186"/>
      <c r="I42" s="86">
        <v>3671</v>
      </c>
      <c r="J42" s="87">
        <v>3181</v>
      </c>
      <c r="K42" s="87">
        <v>2799</v>
      </c>
      <c r="L42" s="87">
        <v>2594</v>
      </c>
      <c r="M42" s="88">
        <v>2283</v>
      </c>
    </row>
    <row r="43" spans="2:13" ht="27.75" customHeight="1">
      <c r="B43" s="1181"/>
      <c r="C43" s="1182"/>
      <c r="D43" s="85"/>
      <c r="E43" s="1185" t="s">
        <v>27</v>
      </c>
      <c r="F43" s="1185"/>
      <c r="G43" s="1185"/>
      <c r="H43" s="1186"/>
      <c r="I43" s="86">
        <v>27269</v>
      </c>
      <c r="J43" s="87">
        <v>28563</v>
      </c>
      <c r="K43" s="87">
        <v>29189</v>
      </c>
      <c r="L43" s="87">
        <v>28742</v>
      </c>
      <c r="M43" s="88">
        <v>27463</v>
      </c>
    </row>
    <row r="44" spans="2:13" ht="27.75" customHeight="1">
      <c r="B44" s="1181"/>
      <c r="C44" s="1182"/>
      <c r="D44" s="85"/>
      <c r="E44" s="1185" t="s">
        <v>28</v>
      </c>
      <c r="F44" s="1185"/>
      <c r="G44" s="1185"/>
      <c r="H44" s="1186"/>
      <c r="I44" s="86">
        <v>1221</v>
      </c>
      <c r="J44" s="87">
        <v>1066</v>
      </c>
      <c r="K44" s="87">
        <v>909</v>
      </c>
      <c r="L44" s="87">
        <v>729</v>
      </c>
      <c r="M44" s="88">
        <v>536</v>
      </c>
    </row>
    <row r="45" spans="2:13" ht="27.75" customHeight="1">
      <c r="B45" s="1181"/>
      <c r="C45" s="1182"/>
      <c r="D45" s="85"/>
      <c r="E45" s="1185" t="s">
        <v>29</v>
      </c>
      <c r="F45" s="1185"/>
      <c r="G45" s="1185"/>
      <c r="H45" s="1186"/>
      <c r="I45" s="86">
        <v>16209</v>
      </c>
      <c r="J45" s="87">
        <v>14752</v>
      </c>
      <c r="K45" s="87">
        <v>14378</v>
      </c>
      <c r="L45" s="87">
        <v>14347</v>
      </c>
      <c r="M45" s="88">
        <v>14057</v>
      </c>
    </row>
    <row r="46" spans="2:13" ht="27.75" customHeight="1">
      <c r="B46" s="1181"/>
      <c r="C46" s="1182"/>
      <c r="D46" s="89"/>
      <c r="E46" s="1185" t="s">
        <v>30</v>
      </c>
      <c r="F46" s="1185"/>
      <c r="G46" s="1185"/>
      <c r="H46" s="1186"/>
      <c r="I46" s="86" t="s">
        <v>486</v>
      </c>
      <c r="J46" s="87" t="s">
        <v>486</v>
      </c>
      <c r="K46" s="87" t="s">
        <v>486</v>
      </c>
      <c r="L46" s="87" t="s">
        <v>486</v>
      </c>
      <c r="M46" s="88">
        <v>196</v>
      </c>
    </row>
    <row r="47" spans="2:13" ht="27.75" customHeight="1">
      <c r="B47" s="1181"/>
      <c r="C47" s="1182"/>
      <c r="D47" s="90"/>
      <c r="E47" s="1195" t="s">
        <v>31</v>
      </c>
      <c r="F47" s="1196"/>
      <c r="G47" s="1196"/>
      <c r="H47" s="1197"/>
      <c r="I47" s="86" t="s">
        <v>486</v>
      </c>
      <c r="J47" s="87" t="s">
        <v>486</v>
      </c>
      <c r="K47" s="87" t="s">
        <v>486</v>
      </c>
      <c r="L47" s="87" t="s">
        <v>486</v>
      </c>
      <c r="M47" s="88" t="s">
        <v>486</v>
      </c>
    </row>
    <row r="48" spans="2:13" ht="27.75" customHeight="1">
      <c r="B48" s="1181"/>
      <c r="C48" s="1182"/>
      <c r="D48" s="85"/>
      <c r="E48" s="1185" t="s">
        <v>32</v>
      </c>
      <c r="F48" s="1185"/>
      <c r="G48" s="1185"/>
      <c r="H48" s="1186"/>
      <c r="I48" s="86" t="s">
        <v>486</v>
      </c>
      <c r="J48" s="87" t="s">
        <v>486</v>
      </c>
      <c r="K48" s="87" t="s">
        <v>486</v>
      </c>
      <c r="L48" s="87" t="s">
        <v>486</v>
      </c>
      <c r="M48" s="88" t="s">
        <v>486</v>
      </c>
    </row>
    <row r="49" spans="2:13" ht="27.75" customHeight="1">
      <c r="B49" s="1183"/>
      <c r="C49" s="1184"/>
      <c r="D49" s="85"/>
      <c r="E49" s="1185" t="s">
        <v>33</v>
      </c>
      <c r="F49" s="1185"/>
      <c r="G49" s="1185"/>
      <c r="H49" s="1186"/>
      <c r="I49" s="86" t="s">
        <v>486</v>
      </c>
      <c r="J49" s="87" t="s">
        <v>486</v>
      </c>
      <c r="K49" s="87" t="s">
        <v>486</v>
      </c>
      <c r="L49" s="87" t="s">
        <v>486</v>
      </c>
      <c r="M49" s="88" t="s">
        <v>486</v>
      </c>
    </row>
    <row r="50" spans="2:13" ht="27.75" customHeight="1">
      <c r="B50" s="1179" t="s">
        <v>34</v>
      </c>
      <c r="C50" s="1180"/>
      <c r="D50" s="91"/>
      <c r="E50" s="1185" t="s">
        <v>35</v>
      </c>
      <c r="F50" s="1185"/>
      <c r="G50" s="1185"/>
      <c r="H50" s="1186"/>
      <c r="I50" s="86">
        <v>16044</v>
      </c>
      <c r="J50" s="87">
        <v>15343</v>
      </c>
      <c r="K50" s="87">
        <v>14212</v>
      </c>
      <c r="L50" s="87">
        <v>16343</v>
      </c>
      <c r="M50" s="88">
        <v>18443</v>
      </c>
    </row>
    <row r="51" spans="2:13" ht="27.75" customHeight="1">
      <c r="B51" s="1181"/>
      <c r="C51" s="1182"/>
      <c r="D51" s="85"/>
      <c r="E51" s="1185" t="s">
        <v>36</v>
      </c>
      <c r="F51" s="1185"/>
      <c r="G51" s="1185"/>
      <c r="H51" s="1186"/>
      <c r="I51" s="86">
        <v>24211</v>
      </c>
      <c r="J51" s="87">
        <v>24886</v>
      </c>
      <c r="K51" s="87">
        <v>25843</v>
      </c>
      <c r="L51" s="87">
        <v>25519</v>
      </c>
      <c r="M51" s="88">
        <v>22852</v>
      </c>
    </row>
    <row r="52" spans="2:13" ht="27.75" customHeight="1">
      <c r="B52" s="1183"/>
      <c r="C52" s="1184"/>
      <c r="D52" s="85"/>
      <c r="E52" s="1185" t="s">
        <v>37</v>
      </c>
      <c r="F52" s="1185"/>
      <c r="G52" s="1185"/>
      <c r="H52" s="1186"/>
      <c r="I52" s="86">
        <v>81977</v>
      </c>
      <c r="J52" s="87">
        <v>83499</v>
      </c>
      <c r="K52" s="87">
        <v>82649</v>
      </c>
      <c r="L52" s="87">
        <v>80885</v>
      </c>
      <c r="M52" s="88">
        <v>79120</v>
      </c>
    </row>
    <row r="53" spans="2:13" ht="27.75" customHeight="1" thickBot="1">
      <c r="B53" s="1187" t="s">
        <v>21</v>
      </c>
      <c r="C53" s="1188"/>
      <c r="D53" s="92"/>
      <c r="E53" s="1189" t="s">
        <v>38</v>
      </c>
      <c r="F53" s="1189"/>
      <c r="G53" s="1189"/>
      <c r="H53" s="1190"/>
      <c r="I53" s="93">
        <v>-2106</v>
      </c>
      <c r="J53" s="94">
        <v>-4772</v>
      </c>
      <c r="K53" s="94">
        <v>-1620</v>
      </c>
      <c r="L53" s="94">
        <v>-1140</v>
      </c>
      <c r="M53" s="95">
        <v>-1520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40193</v>
      </c>
      <c r="E3" s="118"/>
      <c r="F3" s="119">
        <v>39425</v>
      </c>
      <c r="G3" s="120"/>
      <c r="H3" s="121"/>
    </row>
    <row r="4" spans="1:8">
      <c r="A4" s="122"/>
      <c r="B4" s="123"/>
      <c r="C4" s="124"/>
      <c r="D4" s="125">
        <v>30858</v>
      </c>
      <c r="E4" s="126"/>
      <c r="F4" s="127">
        <v>22414</v>
      </c>
      <c r="G4" s="128"/>
      <c r="H4" s="129"/>
    </row>
    <row r="5" spans="1:8">
      <c r="A5" s="110" t="s">
        <v>519</v>
      </c>
      <c r="B5" s="115"/>
      <c r="C5" s="116"/>
      <c r="D5" s="117">
        <v>23423</v>
      </c>
      <c r="E5" s="118"/>
      <c r="F5" s="119">
        <v>43141</v>
      </c>
      <c r="G5" s="120"/>
      <c r="H5" s="121"/>
    </row>
    <row r="6" spans="1:8">
      <c r="A6" s="122"/>
      <c r="B6" s="123"/>
      <c r="C6" s="124"/>
      <c r="D6" s="125">
        <v>15001</v>
      </c>
      <c r="E6" s="126"/>
      <c r="F6" s="127">
        <v>21887</v>
      </c>
      <c r="G6" s="128"/>
      <c r="H6" s="129"/>
    </row>
    <row r="7" spans="1:8">
      <c r="A7" s="110" t="s">
        <v>520</v>
      </c>
      <c r="B7" s="115"/>
      <c r="C7" s="116"/>
      <c r="D7" s="117">
        <v>31931</v>
      </c>
      <c r="E7" s="118"/>
      <c r="F7" s="119">
        <v>45117</v>
      </c>
      <c r="G7" s="120"/>
      <c r="H7" s="121"/>
    </row>
    <row r="8" spans="1:8">
      <c r="A8" s="122"/>
      <c r="B8" s="123"/>
      <c r="C8" s="124"/>
      <c r="D8" s="125">
        <v>20127</v>
      </c>
      <c r="E8" s="126"/>
      <c r="F8" s="127">
        <v>25589</v>
      </c>
      <c r="G8" s="128"/>
      <c r="H8" s="129"/>
    </row>
    <row r="9" spans="1:8">
      <c r="A9" s="110" t="s">
        <v>521</v>
      </c>
      <c r="B9" s="115"/>
      <c r="C9" s="116"/>
      <c r="D9" s="117">
        <v>28331</v>
      </c>
      <c r="E9" s="118"/>
      <c r="F9" s="119">
        <v>43532</v>
      </c>
      <c r="G9" s="120"/>
      <c r="H9" s="121"/>
    </row>
    <row r="10" spans="1:8">
      <c r="A10" s="122"/>
      <c r="B10" s="123"/>
      <c r="C10" s="124"/>
      <c r="D10" s="125">
        <v>19236</v>
      </c>
      <c r="E10" s="126"/>
      <c r="F10" s="127">
        <v>25435</v>
      </c>
      <c r="G10" s="128"/>
      <c r="H10" s="129"/>
    </row>
    <row r="11" spans="1:8">
      <c r="A11" s="110" t="s">
        <v>522</v>
      </c>
      <c r="B11" s="115"/>
      <c r="C11" s="116"/>
      <c r="D11" s="117">
        <v>21024</v>
      </c>
      <c r="E11" s="118"/>
      <c r="F11" s="119">
        <v>39893</v>
      </c>
      <c r="G11" s="120"/>
      <c r="H11" s="121"/>
    </row>
    <row r="12" spans="1:8">
      <c r="A12" s="122"/>
      <c r="B12" s="123"/>
      <c r="C12" s="130"/>
      <c r="D12" s="125">
        <v>15543</v>
      </c>
      <c r="E12" s="126"/>
      <c r="F12" s="127">
        <v>26170</v>
      </c>
      <c r="G12" s="128"/>
      <c r="H12" s="129"/>
    </row>
    <row r="13" spans="1:8">
      <c r="A13" s="110"/>
      <c r="B13" s="115"/>
      <c r="C13" s="131"/>
      <c r="D13" s="132">
        <v>28980</v>
      </c>
      <c r="E13" s="133"/>
      <c r="F13" s="134">
        <v>42222</v>
      </c>
      <c r="G13" s="135"/>
      <c r="H13" s="121"/>
    </row>
    <row r="14" spans="1:8">
      <c r="A14" s="122"/>
      <c r="B14" s="123"/>
      <c r="C14" s="124"/>
      <c r="D14" s="125">
        <v>20153</v>
      </c>
      <c r="E14" s="126"/>
      <c r="F14" s="127">
        <v>24299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5.6</v>
      </c>
      <c r="C19" s="136">
        <f>ROUND(VALUE(SUBSTITUTE(実質収支比率等に係る経年分析!G$48,"▲","-")),2)</f>
        <v>5.52</v>
      </c>
      <c r="D19" s="136">
        <f>ROUND(VALUE(SUBSTITUTE(実質収支比率等に係る経年分析!H$48,"▲","-")),2)</f>
        <v>5.62</v>
      </c>
      <c r="E19" s="136">
        <f>ROUND(VALUE(SUBSTITUTE(実質収支比率等に係る経年分析!I$48,"▲","-")),2)</f>
        <v>5.98</v>
      </c>
      <c r="F19" s="136">
        <f>ROUND(VALUE(SUBSTITUTE(実質収支比率等に係る経年分析!J$48,"▲","-")),2)</f>
        <v>5.65</v>
      </c>
    </row>
    <row r="20" spans="1:11">
      <c r="A20" s="136" t="s">
        <v>43</v>
      </c>
      <c r="B20" s="136">
        <f>ROUND(VALUE(SUBSTITUTE(実質収支比率等に係る経年分析!F$47,"▲","-")),2)</f>
        <v>8.9499999999999993</v>
      </c>
      <c r="C20" s="136">
        <f>ROUND(VALUE(SUBSTITUTE(実質収支比率等に係る経年分析!G$47,"▲","-")),2)</f>
        <v>8.4499999999999993</v>
      </c>
      <c r="D20" s="136">
        <f>ROUND(VALUE(SUBSTITUTE(実質収支比率等に係る経年分析!H$47,"▲","-")),2)</f>
        <v>7.07</v>
      </c>
      <c r="E20" s="136">
        <f>ROUND(VALUE(SUBSTITUTE(実質収支比率等に係る経年分析!I$47,"▲","-")),2)</f>
        <v>8.77</v>
      </c>
      <c r="F20" s="136">
        <f>ROUND(VALUE(SUBSTITUTE(実質収支比率等に係る経年分析!J$47,"▲","-")),2)</f>
        <v>9.75</v>
      </c>
    </row>
    <row r="21" spans="1:11">
      <c r="A21" s="136" t="s">
        <v>44</v>
      </c>
      <c r="B21" s="136">
        <f>IF(ISNUMBER(VALUE(SUBSTITUTE(実質収支比率等に係る経年分析!F$49,"▲","-"))),ROUND(VALUE(SUBSTITUTE(実質収支比率等に係る経年分析!F$49,"▲","-")),2),NA())</f>
        <v>0.14000000000000001</v>
      </c>
      <c r="C21" s="136">
        <f>IF(ISNUMBER(VALUE(SUBSTITUTE(実質収支比率等に係る経年分析!G$49,"▲","-"))),ROUND(VALUE(SUBSTITUTE(実質収支比率等に係る経年分析!G$49,"▲","-")),2),NA())</f>
        <v>-0.37</v>
      </c>
      <c r="D21" s="136">
        <f>IF(ISNUMBER(VALUE(SUBSTITUTE(実質収支比率等に係る経年分析!H$49,"▲","-"))),ROUND(VALUE(SUBSTITUTE(実質収支比率等に係る経年分析!H$49,"▲","-")),2),NA())</f>
        <v>-1.23</v>
      </c>
      <c r="E21" s="136">
        <f>IF(ISNUMBER(VALUE(SUBSTITUTE(実質収支比率等に係る経年分析!I$49,"▲","-"))),ROUND(VALUE(SUBSTITUTE(実質収支比率等に係る経年分析!I$49,"▲","-")),2),NA())</f>
        <v>2.1800000000000002</v>
      </c>
      <c r="F21" s="136">
        <f>IF(ISNUMBER(VALUE(SUBSTITUTE(実質収支比率等に係る経年分析!J$49,"▲","-"))),ROUND(VALUE(SUBSTITUTE(実質収支比率等に係る経年分析!J$49,"▲","-")),2),NA())</f>
        <v>0.76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町田市後期高齢者医療事業会計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c r="A32" s="137" t="str">
        <f>IF(連結実質赤字比率に係る赤字・黒字の構成分析!C$38="",NA(),連結実質赤字比率に係る赤字・黒字の構成分析!C$38)</f>
        <v>町田市下水道事業会計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c r="A33" s="137" t="str">
        <f>IF(連結実質赤字比率に係る赤字・黒字の構成分析!C$37="",NA(),連結実質赤字比率に係る赤字・黒字の構成分析!C$37)</f>
        <v>町田市介護保険事業会計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1.26</v>
      </c>
    </row>
    <row r="34" spans="1:16">
      <c r="A34" s="137" t="str">
        <f>IF(連結実質赤字比率に係る赤字・黒字の構成分析!C$36="",NA(),連結実質赤字比率に係る赤字・黒字の構成分析!C$36)</f>
        <v>町田市国民健康保険事業会計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v>
      </c>
    </row>
    <row r="35" spans="1:16">
      <c r="A35" s="137" t="str">
        <f>IF(連結実質赤字比率に係る赤字・黒字の構成分析!C$35="",NA(),連結実質赤字比率に係る赤字・黒字の構成分析!C$35)</f>
        <v>町田市病院事業会計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6.73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5.64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9661</v>
      </c>
      <c r="E42" s="138"/>
      <c r="F42" s="138"/>
      <c r="G42" s="138">
        <f>'実質公債費比率（分子）の構造'!L$52</f>
        <v>9808</v>
      </c>
      <c r="H42" s="138"/>
      <c r="I42" s="138"/>
      <c r="J42" s="138">
        <f>'実質公債費比率（分子）の構造'!M$52</f>
        <v>9793</v>
      </c>
      <c r="K42" s="138"/>
      <c r="L42" s="138"/>
      <c r="M42" s="138">
        <f>'実質公債費比率（分子）の構造'!N$52</f>
        <v>8909</v>
      </c>
      <c r="N42" s="138"/>
      <c r="O42" s="138"/>
      <c r="P42" s="138">
        <f>'実質公債費比率（分子）の構造'!O$52</f>
        <v>8939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395</v>
      </c>
      <c r="C44" s="138"/>
      <c r="D44" s="138"/>
      <c r="E44" s="138">
        <f>'実質公債費比率（分子）の構造'!L$50</f>
        <v>356</v>
      </c>
      <c r="F44" s="138"/>
      <c r="G44" s="138"/>
      <c r="H44" s="138">
        <f>'実質公債費比率（分子）の構造'!M$50</f>
        <v>391</v>
      </c>
      <c r="I44" s="138"/>
      <c r="J44" s="138"/>
      <c r="K44" s="138">
        <f>'実質公債費比率（分子）の構造'!N$50</f>
        <v>327</v>
      </c>
      <c r="L44" s="138"/>
      <c r="M44" s="138"/>
      <c r="N44" s="138">
        <f>'実質公債費比率（分子）の構造'!O$50</f>
        <v>244</v>
      </c>
      <c r="O44" s="138"/>
      <c r="P44" s="138"/>
    </row>
    <row r="45" spans="1:16">
      <c r="A45" s="138" t="s">
        <v>54</v>
      </c>
      <c r="B45" s="138">
        <f>'実質公債費比率（分子）の構造'!K$49</f>
        <v>320</v>
      </c>
      <c r="C45" s="138"/>
      <c r="D45" s="138"/>
      <c r="E45" s="138">
        <f>'実質公債費比率（分子）の構造'!L$49</f>
        <v>240</v>
      </c>
      <c r="F45" s="138"/>
      <c r="G45" s="138"/>
      <c r="H45" s="138">
        <f>'実質公債費比率（分子）の構造'!M$49</f>
        <v>203</v>
      </c>
      <c r="I45" s="138"/>
      <c r="J45" s="138"/>
      <c r="K45" s="138">
        <f>'実質公債費比率（分子）の構造'!N$49</f>
        <v>202</v>
      </c>
      <c r="L45" s="138"/>
      <c r="M45" s="138"/>
      <c r="N45" s="138">
        <f>'実質公債費比率（分子）の構造'!O$49</f>
        <v>190</v>
      </c>
      <c r="O45" s="138"/>
      <c r="P45" s="138"/>
    </row>
    <row r="46" spans="1:16">
      <c r="A46" s="138" t="s">
        <v>55</v>
      </c>
      <c r="B46" s="138">
        <f>'実質公債費比率（分子）の構造'!K$48</f>
        <v>1633</v>
      </c>
      <c r="C46" s="138"/>
      <c r="D46" s="138"/>
      <c r="E46" s="138">
        <f>'実質公債費比率（分子）の構造'!L$48</f>
        <v>1729</v>
      </c>
      <c r="F46" s="138"/>
      <c r="G46" s="138"/>
      <c r="H46" s="138">
        <f>'実質公債費比率（分子）の構造'!M$48</f>
        <v>1687</v>
      </c>
      <c r="I46" s="138"/>
      <c r="J46" s="138"/>
      <c r="K46" s="138">
        <f>'実質公債費比率（分子）の構造'!N$48</f>
        <v>1631</v>
      </c>
      <c r="L46" s="138"/>
      <c r="M46" s="138"/>
      <c r="N46" s="138">
        <f>'実質公債費比率（分子）の構造'!O$48</f>
        <v>1591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6090</v>
      </c>
      <c r="C49" s="138"/>
      <c r="D49" s="138"/>
      <c r="E49" s="138">
        <f>'実質公債費比率（分子）の構造'!L$45</f>
        <v>5997</v>
      </c>
      <c r="F49" s="138"/>
      <c r="G49" s="138"/>
      <c r="H49" s="138">
        <f>'実質公債費比率（分子）の構造'!M$45</f>
        <v>6072</v>
      </c>
      <c r="I49" s="138"/>
      <c r="J49" s="138"/>
      <c r="K49" s="138">
        <f>'実質公債費比率（分子）の構造'!N$45</f>
        <v>6052</v>
      </c>
      <c r="L49" s="138"/>
      <c r="M49" s="138"/>
      <c r="N49" s="138">
        <f>'実質公債費比率（分子）の構造'!O$45</f>
        <v>6261</v>
      </c>
      <c r="O49" s="138"/>
      <c r="P49" s="138"/>
    </row>
    <row r="50" spans="1:16">
      <c r="A50" s="138" t="s">
        <v>59</v>
      </c>
      <c r="B50" s="138" t="e">
        <f>NA()</f>
        <v>#N/A</v>
      </c>
      <c r="C50" s="138">
        <f>IF(ISNUMBER('実質公債費比率（分子）の構造'!K$53),'実質公債費比率（分子）の構造'!K$53,NA())</f>
        <v>-1223</v>
      </c>
      <c r="D50" s="138" t="e">
        <f>NA()</f>
        <v>#N/A</v>
      </c>
      <c r="E50" s="138" t="e">
        <f>NA()</f>
        <v>#N/A</v>
      </c>
      <c r="F50" s="138">
        <f>IF(ISNUMBER('実質公債費比率（分子）の構造'!L$53),'実質公債費比率（分子）の構造'!L$53,NA())</f>
        <v>-1486</v>
      </c>
      <c r="G50" s="138" t="e">
        <f>NA()</f>
        <v>#N/A</v>
      </c>
      <c r="H50" s="138" t="e">
        <f>NA()</f>
        <v>#N/A</v>
      </c>
      <c r="I50" s="138">
        <f>IF(ISNUMBER('実質公債費比率（分子）の構造'!M$53),'実質公債費比率（分子）の構造'!M$53,NA())</f>
        <v>-1440</v>
      </c>
      <c r="J50" s="138" t="e">
        <f>NA()</f>
        <v>#N/A</v>
      </c>
      <c r="K50" s="138" t="e">
        <f>NA()</f>
        <v>#N/A</v>
      </c>
      <c r="L50" s="138">
        <f>IF(ISNUMBER('実質公債費比率（分子）の構造'!N$53),'実質公債費比率（分子）の構造'!N$53,NA())</f>
        <v>-697</v>
      </c>
      <c r="M50" s="138" t="e">
        <f>NA()</f>
        <v>#N/A</v>
      </c>
      <c r="N50" s="138" t="e">
        <f>NA()</f>
        <v>#N/A</v>
      </c>
      <c r="O50" s="138">
        <f>IF(ISNUMBER('実質公債費比率（分子）の構造'!O$53),'実質公債費比率（分子）の構造'!O$53,NA())</f>
        <v>-653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81977</v>
      </c>
      <c r="E56" s="137"/>
      <c r="F56" s="137"/>
      <c r="G56" s="137">
        <f>'将来負担比率（分子）の構造'!J$52</f>
        <v>83499</v>
      </c>
      <c r="H56" s="137"/>
      <c r="I56" s="137"/>
      <c r="J56" s="137">
        <f>'将来負担比率（分子）の構造'!K$52</f>
        <v>82649</v>
      </c>
      <c r="K56" s="137"/>
      <c r="L56" s="137"/>
      <c r="M56" s="137">
        <f>'将来負担比率（分子）の構造'!L$52</f>
        <v>80885</v>
      </c>
      <c r="N56" s="137"/>
      <c r="O56" s="137"/>
      <c r="P56" s="137">
        <f>'将来負担比率（分子）の構造'!M$52</f>
        <v>79120</v>
      </c>
    </row>
    <row r="57" spans="1:16">
      <c r="A57" s="137" t="s">
        <v>36</v>
      </c>
      <c r="B57" s="137"/>
      <c r="C57" s="137"/>
      <c r="D57" s="137">
        <f>'将来負担比率（分子）の構造'!I$51</f>
        <v>24211</v>
      </c>
      <c r="E57" s="137"/>
      <c r="F57" s="137"/>
      <c r="G57" s="137">
        <f>'将来負担比率（分子）の構造'!J$51</f>
        <v>24886</v>
      </c>
      <c r="H57" s="137"/>
      <c r="I57" s="137"/>
      <c r="J57" s="137">
        <f>'将来負担比率（分子）の構造'!K$51</f>
        <v>25843</v>
      </c>
      <c r="K57" s="137"/>
      <c r="L57" s="137"/>
      <c r="M57" s="137">
        <f>'将来負担比率（分子）の構造'!L$51</f>
        <v>25519</v>
      </c>
      <c r="N57" s="137"/>
      <c r="O57" s="137"/>
      <c r="P57" s="137">
        <f>'将来負担比率（分子）の構造'!M$51</f>
        <v>22852</v>
      </c>
    </row>
    <row r="58" spans="1:16">
      <c r="A58" s="137" t="s">
        <v>35</v>
      </c>
      <c r="B58" s="137"/>
      <c r="C58" s="137"/>
      <c r="D58" s="137">
        <f>'将来負担比率（分子）の構造'!I$50</f>
        <v>16044</v>
      </c>
      <c r="E58" s="137"/>
      <c r="F58" s="137"/>
      <c r="G58" s="137">
        <f>'将来負担比率（分子）の構造'!J$50</f>
        <v>15343</v>
      </c>
      <c r="H58" s="137"/>
      <c r="I58" s="137"/>
      <c r="J58" s="137">
        <f>'将来負担比率（分子）の構造'!K$50</f>
        <v>14212</v>
      </c>
      <c r="K58" s="137"/>
      <c r="L58" s="137"/>
      <c r="M58" s="137">
        <f>'将来負担比率（分子）の構造'!L$50</f>
        <v>16343</v>
      </c>
      <c r="N58" s="137"/>
      <c r="O58" s="137"/>
      <c r="P58" s="137">
        <f>'将来負担比率（分子）の構造'!M$50</f>
        <v>18443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196</v>
      </c>
      <c r="O61" s="137"/>
      <c r="P61" s="137"/>
    </row>
    <row r="62" spans="1:16">
      <c r="A62" s="137" t="s">
        <v>29</v>
      </c>
      <c r="B62" s="137">
        <f>'将来負担比率（分子）の構造'!I$45</f>
        <v>16209</v>
      </c>
      <c r="C62" s="137"/>
      <c r="D62" s="137"/>
      <c r="E62" s="137">
        <f>'将来負担比率（分子）の構造'!J$45</f>
        <v>14752</v>
      </c>
      <c r="F62" s="137"/>
      <c r="G62" s="137"/>
      <c r="H62" s="137">
        <f>'将来負担比率（分子）の構造'!K$45</f>
        <v>14378</v>
      </c>
      <c r="I62" s="137"/>
      <c r="J62" s="137"/>
      <c r="K62" s="137">
        <f>'将来負担比率（分子）の構造'!L$45</f>
        <v>14347</v>
      </c>
      <c r="L62" s="137"/>
      <c r="M62" s="137"/>
      <c r="N62" s="137">
        <f>'将来負担比率（分子）の構造'!M$45</f>
        <v>14057</v>
      </c>
      <c r="O62" s="137"/>
      <c r="P62" s="137"/>
    </row>
    <row r="63" spans="1:16">
      <c r="A63" s="137" t="s">
        <v>28</v>
      </c>
      <c r="B63" s="137">
        <f>'将来負担比率（分子）の構造'!I$44</f>
        <v>1221</v>
      </c>
      <c r="C63" s="137"/>
      <c r="D63" s="137"/>
      <c r="E63" s="137">
        <f>'将来負担比率（分子）の構造'!J$44</f>
        <v>1066</v>
      </c>
      <c r="F63" s="137"/>
      <c r="G63" s="137"/>
      <c r="H63" s="137">
        <f>'将来負担比率（分子）の構造'!K$44</f>
        <v>909</v>
      </c>
      <c r="I63" s="137"/>
      <c r="J63" s="137"/>
      <c r="K63" s="137">
        <f>'将来負担比率（分子）の構造'!L$44</f>
        <v>729</v>
      </c>
      <c r="L63" s="137"/>
      <c r="M63" s="137"/>
      <c r="N63" s="137">
        <f>'将来負担比率（分子）の構造'!M$44</f>
        <v>536</v>
      </c>
      <c r="O63" s="137"/>
      <c r="P63" s="137"/>
    </row>
    <row r="64" spans="1:16">
      <c r="A64" s="137" t="s">
        <v>27</v>
      </c>
      <c r="B64" s="137">
        <f>'将来負担比率（分子）の構造'!I$43</f>
        <v>27269</v>
      </c>
      <c r="C64" s="137"/>
      <c r="D64" s="137"/>
      <c r="E64" s="137">
        <f>'将来負担比率（分子）の構造'!J$43</f>
        <v>28563</v>
      </c>
      <c r="F64" s="137"/>
      <c r="G64" s="137"/>
      <c r="H64" s="137">
        <f>'将来負担比率（分子）の構造'!K$43</f>
        <v>29189</v>
      </c>
      <c r="I64" s="137"/>
      <c r="J64" s="137"/>
      <c r="K64" s="137">
        <f>'将来負担比率（分子）の構造'!L$43</f>
        <v>28742</v>
      </c>
      <c r="L64" s="137"/>
      <c r="M64" s="137"/>
      <c r="N64" s="137">
        <f>'将来負担比率（分子）の構造'!M$43</f>
        <v>27463</v>
      </c>
      <c r="O64" s="137"/>
      <c r="P64" s="137"/>
    </row>
    <row r="65" spans="1:16">
      <c r="A65" s="137" t="s">
        <v>26</v>
      </c>
      <c r="B65" s="137">
        <f>'将来負担比率（分子）の構造'!I$42</f>
        <v>3671</v>
      </c>
      <c r="C65" s="137"/>
      <c r="D65" s="137"/>
      <c r="E65" s="137">
        <f>'将来負担比率（分子）の構造'!J$42</f>
        <v>3181</v>
      </c>
      <c r="F65" s="137"/>
      <c r="G65" s="137"/>
      <c r="H65" s="137">
        <f>'将来負担比率（分子）の構造'!K$42</f>
        <v>2799</v>
      </c>
      <c r="I65" s="137"/>
      <c r="J65" s="137"/>
      <c r="K65" s="137">
        <f>'将来負担比率（分子）の構造'!L$42</f>
        <v>2594</v>
      </c>
      <c r="L65" s="137"/>
      <c r="M65" s="137"/>
      <c r="N65" s="137">
        <f>'将来負担比率（分子）の構造'!M$42</f>
        <v>2283</v>
      </c>
      <c r="O65" s="137"/>
      <c r="P65" s="137"/>
    </row>
    <row r="66" spans="1:16">
      <c r="A66" s="137" t="s">
        <v>25</v>
      </c>
      <c r="B66" s="137">
        <f>'将来負担比率（分子）の構造'!I$41</f>
        <v>71757</v>
      </c>
      <c r="C66" s="137"/>
      <c r="D66" s="137"/>
      <c r="E66" s="137">
        <f>'将来負担比率（分子）の構造'!J$41</f>
        <v>71394</v>
      </c>
      <c r="F66" s="137"/>
      <c r="G66" s="137"/>
      <c r="H66" s="137">
        <f>'将来負担比率（分子）の構造'!K$41</f>
        <v>73810</v>
      </c>
      <c r="I66" s="137"/>
      <c r="J66" s="137"/>
      <c r="K66" s="137">
        <f>'将来負担比率（分子）の構造'!L$41</f>
        <v>75194</v>
      </c>
      <c r="L66" s="137"/>
      <c r="M66" s="137"/>
      <c r="N66" s="137">
        <f>'将来負担比率（分子）の構造'!M$41</f>
        <v>74361</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B75" sqref="AB75"/>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68691221</v>
      </c>
      <c r="S5" s="641"/>
      <c r="T5" s="641"/>
      <c r="U5" s="641"/>
      <c r="V5" s="641"/>
      <c r="W5" s="641"/>
      <c r="X5" s="641"/>
      <c r="Y5" s="688"/>
      <c r="Z5" s="701">
        <v>47.5</v>
      </c>
      <c r="AA5" s="701"/>
      <c r="AB5" s="701"/>
      <c r="AC5" s="701"/>
      <c r="AD5" s="702">
        <v>63884448</v>
      </c>
      <c r="AE5" s="702"/>
      <c r="AF5" s="702"/>
      <c r="AG5" s="702"/>
      <c r="AH5" s="702"/>
      <c r="AI5" s="702"/>
      <c r="AJ5" s="702"/>
      <c r="AK5" s="702"/>
      <c r="AL5" s="689">
        <v>84.2</v>
      </c>
      <c r="AM5" s="658"/>
      <c r="AN5" s="658"/>
      <c r="AO5" s="690"/>
      <c r="AP5" s="677" t="s">
        <v>209</v>
      </c>
      <c r="AQ5" s="678"/>
      <c r="AR5" s="678"/>
      <c r="AS5" s="678"/>
      <c r="AT5" s="678"/>
      <c r="AU5" s="678"/>
      <c r="AV5" s="678"/>
      <c r="AW5" s="678"/>
      <c r="AX5" s="678"/>
      <c r="AY5" s="678"/>
      <c r="AZ5" s="678"/>
      <c r="BA5" s="678"/>
      <c r="BB5" s="678"/>
      <c r="BC5" s="678"/>
      <c r="BD5" s="678"/>
      <c r="BE5" s="678"/>
      <c r="BF5" s="679"/>
      <c r="BG5" s="590">
        <v>63052611</v>
      </c>
      <c r="BH5" s="591"/>
      <c r="BI5" s="591"/>
      <c r="BJ5" s="591"/>
      <c r="BK5" s="591"/>
      <c r="BL5" s="591"/>
      <c r="BM5" s="591"/>
      <c r="BN5" s="592"/>
      <c r="BO5" s="643">
        <v>91.8</v>
      </c>
      <c r="BP5" s="643"/>
      <c r="BQ5" s="643"/>
      <c r="BR5" s="643"/>
      <c r="BS5" s="644">
        <v>334268</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c r="B6" s="587" t="s">
        <v>213</v>
      </c>
      <c r="C6" s="588"/>
      <c r="D6" s="588"/>
      <c r="E6" s="588"/>
      <c r="F6" s="588"/>
      <c r="G6" s="588"/>
      <c r="H6" s="588"/>
      <c r="I6" s="588"/>
      <c r="J6" s="588"/>
      <c r="K6" s="588"/>
      <c r="L6" s="588"/>
      <c r="M6" s="588"/>
      <c r="N6" s="588"/>
      <c r="O6" s="588"/>
      <c r="P6" s="588"/>
      <c r="Q6" s="589"/>
      <c r="R6" s="590">
        <v>713663</v>
      </c>
      <c r="S6" s="591"/>
      <c r="T6" s="591"/>
      <c r="U6" s="591"/>
      <c r="V6" s="591"/>
      <c r="W6" s="591"/>
      <c r="X6" s="591"/>
      <c r="Y6" s="592"/>
      <c r="Z6" s="643">
        <v>0.5</v>
      </c>
      <c r="AA6" s="643"/>
      <c r="AB6" s="643"/>
      <c r="AC6" s="643"/>
      <c r="AD6" s="644">
        <v>713663</v>
      </c>
      <c r="AE6" s="644"/>
      <c r="AF6" s="644"/>
      <c r="AG6" s="644"/>
      <c r="AH6" s="644"/>
      <c r="AI6" s="644"/>
      <c r="AJ6" s="644"/>
      <c r="AK6" s="644"/>
      <c r="AL6" s="613">
        <v>0.9</v>
      </c>
      <c r="AM6" s="645"/>
      <c r="AN6" s="645"/>
      <c r="AO6" s="646"/>
      <c r="AP6" s="587" t="s">
        <v>214</v>
      </c>
      <c r="AQ6" s="588"/>
      <c r="AR6" s="588"/>
      <c r="AS6" s="588"/>
      <c r="AT6" s="588"/>
      <c r="AU6" s="588"/>
      <c r="AV6" s="588"/>
      <c r="AW6" s="588"/>
      <c r="AX6" s="588"/>
      <c r="AY6" s="588"/>
      <c r="AZ6" s="588"/>
      <c r="BA6" s="588"/>
      <c r="BB6" s="588"/>
      <c r="BC6" s="588"/>
      <c r="BD6" s="588"/>
      <c r="BE6" s="588"/>
      <c r="BF6" s="589"/>
      <c r="BG6" s="590">
        <v>63052611</v>
      </c>
      <c r="BH6" s="591"/>
      <c r="BI6" s="591"/>
      <c r="BJ6" s="591"/>
      <c r="BK6" s="591"/>
      <c r="BL6" s="591"/>
      <c r="BM6" s="591"/>
      <c r="BN6" s="592"/>
      <c r="BO6" s="643">
        <v>91.8</v>
      </c>
      <c r="BP6" s="643"/>
      <c r="BQ6" s="643"/>
      <c r="BR6" s="643"/>
      <c r="BS6" s="644">
        <v>334268</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667414</v>
      </c>
      <c r="CS6" s="591"/>
      <c r="CT6" s="591"/>
      <c r="CU6" s="591"/>
      <c r="CV6" s="591"/>
      <c r="CW6" s="591"/>
      <c r="CX6" s="591"/>
      <c r="CY6" s="592"/>
      <c r="CZ6" s="643">
        <v>0.5</v>
      </c>
      <c r="DA6" s="643"/>
      <c r="DB6" s="643"/>
      <c r="DC6" s="643"/>
      <c r="DD6" s="596" t="s">
        <v>216</v>
      </c>
      <c r="DE6" s="591"/>
      <c r="DF6" s="591"/>
      <c r="DG6" s="591"/>
      <c r="DH6" s="591"/>
      <c r="DI6" s="591"/>
      <c r="DJ6" s="591"/>
      <c r="DK6" s="591"/>
      <c r="DL6" s="591"/>
      <c r="DM6" s="591"/>
      <c r="DN6" s="591"/>
      <c r="DO6" s="591"/>
      <c r="DP6" s="592"/>
      <c r="DQ6" s="596">
        <v>667414</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125657</v>
      </c>
      <c r="S7" s="591"/>
      <c r="T7" s="591"/>
      <c r="U7" s="591"/>
      <c r="V7" s="591"/>
      <c r="W7" s="591"/>
      <c r="X7" s="591"/>
      <c r="Y7" s="592"/>
      <c r="Z7" s="643">
        <v>0.1</v>
      </c>
      <c r="AA7" s="643"/>
      <c r="AB7" s="643"/>
      <c r="AC7" s="643"/>
      <c r="AD7" s="644">
        <v>125657</v>
      </c>
      <c r="AE7" s="644"/>
      <c r="AF7" s="644"/>
      <c r="AG7" s="644"/>
      <c r="AH7" s="644"/>
      <c r="AI7" s="644"/>
      <c r="AJ7" s="644"/>
      <c r="AK7" s="644"/>
      <c r="AL7" s="613">
        <v>0.2</v>
      </c>
      <c r="AM7" s="645"/>
      <c r="AN7" s="645"/>
      <c r="AO7" s="646"/>
      <c r="AP7" s="587" t="s">
        <v>218</v>
      </c>
      <c r="AQ7" s="588"/>
      <c r="AR7" s="588"/>
      <c r="AS7" s="588"/>
      <c r="AT7" s="588"/>
      <c r="AU7" s="588"/>
      <c r="AV7" s="588"/>
      <c r="AW7" s="588"/>
      <c r="AX7" s="588"/>
      <c r="AY7" s="588"/>
      <c r="AZ7" s="588"/>
      <c r="BA7" s="588"/>
      <c r="BB7" s="588"/>
      <c r="BC7" s="588"/>
      <c r="BD7" s="588"/>
      <c r="BE7" s="588"/>
      <c r="BF7" s="589"/>
      <c r="BG7" s="590">
        <v>34526189</v>
      </c>
      <c r="BH7" s="591"/>
      <c r="BI7" s="591"/>
      <c r="BJ7" s="591"/>
      <c r="BK7" s="591"/>
      <c r="BL7" s="591"/>
      <c r="BM7" s="591"/>
      <c r="BN7" s="592"/>
      <c r="BO7" s="643">
        <v>50.3</v>
      </c>
      <c r="BP7" s="643"/>
      <c r="BQ7" s="643"/>
      <c r="BR7" s="643"/>
      <c r="BS7" s="644">
        <v>334268</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15918112</v>
      </c>
      <c r="CS7" s="591"/>
      <c r="CT7" s="591"/>
      <c r="CU7" s="591"/>
      <c r="CV7" s="591"/>
      <c r="CW7" s="591"/>
      <c r="CX7" s="591"/>
      <c r="CY7" s="592"/>
      <c r="CZ7" s="643">
        <v>11.4</v>
      </c>
      <c r="DA7" s="643"/>
      <c r="DB7" s="643"/>
      <c r="DC7" s="643"/>
      <c r="DD7" s="596">
        <v>857898</v>
      </c>
      <c r="DE7" s="591"/>
      <c r="DF7" s="591"/>
      <c r="DG7" s="591"/>
      <c r="DH7" s="591"/>
      <c r="DI7" s="591"/>
      <c r="DJ7" s="591"/>
      <c r="DK7" s="591"/>
      <c r="DL7" s="591"/>
      <c r="DM7" s="591"/>
      <c r="DN7" s="591"/>
      <c r="DO7" s="591"/>
      <c r="DP7" s="592"/>
      <c r="DQ7" s="596">
        <v>13862502</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409759</v>
      </c>
      <c r="S8" s="591"/>
      <c r="T8" s="591"/>
      <c r="U8" s="591"/>
      <c r="V8" s="591"/>
      <c r="W8" s="591"/>
      <c r="X8" s="591"/>
      <c r="Y8" s="592"/>
      <c r="Z8" s="643">
        <v>0.3</v>
      </c>
      <c r="AA8" s="643"/>
      <c r="AB8" s="643"/>
      <c r="AC8" s="643"/>
      <c r="AD8" s="644">
        <v>409759</v>
      </c>
      <c r="AE8" s="644"/>
      <c r="AF8" s="644"/>
      <c r="AG8" s="644"/>
      <c r="AH8" s="644"/>
      <c r="AI8" s="644"/>
      <c r="AJ8" s="644"/>
      <c r="AK8" s="644"/>
      <c r="AL8" s="613">
        <v>0.5</v>
      </c>
      <c r="AM8" s="645"/>
      <c r="AN8" s="645"/>
      <c r="AO8" s="646"/>
      <c r="AP8" s="587" t="s">
        <v>221</v>
      </c>
      <c r="AQ8" s="588"/>
      <c r="AR8" s="588"/>
      <c r="AS8" s="588"/>
      <c r="AT8" s="588"/>
      <c r="AU8" s="588"/>
      <c r="AV8" s="588"/>
      <c r="AW8" s="588"/>
      <c r="AX8" s="588"/>
      <c r="AY8" s="588"/>
      <c r="AZ8" s="588"/>
      <c r="BA8" s="588"/>
      <c r="BB8" s="588"/>
      <c r="BC8" s="588"/>
      <c r="BD8" s="588"/>
      <c r="BE8" s="588"/>
      <c r="BF8" s="589"/>
      <c r="BG8" s="590">
        <v>718779</v>
      </c>
      <c r="BH8" s="591"/>
      <c r="BI8" s="591"/>
      <c r="BJ8" s="591"/>
      <c r="BK8" s="591"/>
      <c r="BL8" s="591"/>
      <c r="BM8" s="591"/>
      <c r="BN8" s="592"/>
      <c r="BO8" s="643">
        <v>1</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73332973</v>
      </c>
      <c r="CS8" s="591"/>
      <c r="CT8" s="591"/>
      <c r="CU8" s="591"/>
      <c r="CV8" s="591"/>
      <c r="CW8" s="591"/>
      <c r="CX8" s="591"/>
      <c r="CY8" s="592"/>
      <c r="CZ8" s="643">
        <v>52.4</v>
      </c>
      <c r="DA8" s="643"/>
      <c r="DB8" s="643"/>
      <c r="DC8" s="643"/>
      <c r="DD8" s="596">
        <v>1982535</v>
      </c>
      <c r="DE8" s="591"/>
      <c r="DF8" s="591"/>
      <c r="DG8" s="591"/>
      <c r="DH8" s="591"/>
      <c r="DI8" s="591"/>
      <c r="DJ8" s="591"/>
      <c r="DK8" s="591"/>
      <c r="DL8" s="591"/>
      <c r="DM8" s="591"/>
      <c r="DN8" s="591"/>
      <c r="DO8" s="591"/>
      <c r="DP8" s="592"/>
      <c r="DQ8" s="596">
        <v>32703551</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237627</v>
      </c>
      <c r="S9" s="591"/>
      <c r="T9" s="591"/>
      <c r="U9" s="591"/>
      <c r="V9" s="591"/>
      <c r="W9" s="591"/>
      <c r="X9" s="591"/>
      <c r="Y9" s="592"/>
      <c r="Z9" s="643">
        <v>0.2</v>
      </c>
      <c r="AA9" s="643"/>
      <c r="AB9" s="643"/>
      <c r="AC9" s="643"/>
      <c r="AD9" s="644">
        <v>237627</v>
      </c>
      <c r="AE9" s="644"/>
      <c r="AF9" s="644"/>
      <c r="AG9" s="644"/>
      <c r="AH9" s="644"/>
      <c r="AI9" s="644"/>
      <c r="AJ9" s="644"/>
      <c r="AK9" s="644"/>
      <c r="AL9" s="613">
        <v>0.3</v>
      </c>
      <c r="AM9" s="645"/>
      <c r="AN9" s="645"/>
      <c r="AO9" s="646"/>
      <c r="AP9" s="587" t="s">
        <v>224</v>
      </c>
      <c r="AQ9" s="588"/>
      <c r="AR9" s="588"/>
      <c r="AS9" s="588"/>
      <c r="AT9" s="588"/>
      <c r="AU9" s="588"/>
      <c r="AV9" s="588"/>
      <c r="AW9" s="588"/>
      <c r="AX9" s="588"/>
      <c r="AY9" s="588"/>
      <c r="AZ9" s="588"/>
      <c r="BA9" s="588"/>
      <c r="BB9" s="588"/>
      <c r="BC9" s="588"/>
      <c r="BD9" s="588"/>
      <c r="BE9" s="588"/>
      <c r="BF9" s="589"/>
      <c r="BG9" s="590">
        <v>30133982</v>
      </c>
      <c r="BH9" s="591"/>
      <c r="BI9" s="591"/>
      <c r="BJ9" s="591"/>
      <c r="BK9" s="591"/>
      <c r="BL9" s="591"/>
      <c r="BM9" s="591"/>
      <c r="BN9" s="592"/>
      <c r="BO9" s="643">
        <v>43.9</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12649264</v>
      </c>
      <c r="CS9" s="591"/>
      <c r="CT9" s="591"/>
      <c r="CU9" s="591"/>
      <c r="CV9" s="591"/>
      <c r="CW9" s="591"/>
      <c r="CX9" s="591"/>
      <c r="CY9" s="592"/>
      <c r="CZ9" s="643">
        <v>9</v>
      </c>
      <c r="DA9" s="643"/>
      <c r="DB9" s="643"/>
      <c r="DC9" s="643"/>
      <c r="DD9" s="596">
        <v>645444</v>
      </c>
      <c r="DE9" s="591"/>
      <c r="DF9" s="591"/>
      <c r="DG9" s="591"/>
      <c r="DH9" s="591"/>
      <c r="DI9" s="591"/>
      <c r="DJ9" s="591"/>
      <c r="DK9" s="591"/>
      <c r="DL9" s="591"/>
      <c r="DM9" s="591"/>
      <c r="DN9" s="591"/>
      <c r="DO9" s="591"/>
      <c r="DP9" s="592"/>
      <c r="DQ9" s="596">
        <v>9378960</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8585371</v>
      </c>
      <c r="S10" s="591"/>
      <c r="T10" s="591"/>
      <c r="U10" s="591"/>
      <c r="V10" s="591"/>
      <c r="W10" s="591"/>
      <c r="X10" s="591"/>
      <c r="Y10" s="592"/>
      <c r="Z10" s="643">
        <v>5.9</v>
      </c>
      <c r="AA10" s="643"/>
      <c r="AB10" s="643"/>
      <c r="AC10" s="643"/>
      <c r="AD10" s="644">
        <v>8585371</v>
      </c>
      <c r="AE10" s="644"/>
      <c r="AF10" s="644"/>
      <c r="AG10" s="644"/>
      <c r="AH10" s="644"/>
      <c r="AI10" s="644"/>
      <c r="AJ10" s="644"/>
      <c r="AK10" s="644"/>
      <c r="AL10" s="613">
        <v>11.3</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1116175</v>
      </c>
      <c r="BH10" s="591"/>
      <c r="BI10" s="591"/>
      <c r="BJ10" s="591"/>
      <c r="BK10" s="591"/>
      <c r="BL10" s="591"/>
      <c r="BM10" s="591"/>
      <c r="BN10" s="592"/>
      <c r="BO10" s="643">
        <v>1.6</v>
      </c>
      <c r="BP10" s="643"/>
      <c r="BQ10" s="643"/>
      <c r="BR10" s="643"/>
      <c r="BS10" s="596" t="s">
        <v>111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318946</v>
      </c>
      <c r="CS10" s="591"/>
      <c r="CT10" s="591"/>
      <c r="CU10" s="591"/>
      <c r="CV10" s="591"/>
      <c r="CW10" s="591"/>
      <c r="CX10" s="591"/>
      <c r="CY10" s="592"/>
      <c r="CZ10" s="643">
        <v>0.2</v>
      </c>
      <c r="DA10" s="643"/>
      <c r="DB10" s="643"/>
      <c r="DC10" s="643"/>
      <c r="DD10" s="596" t="s">
        <v>111</v>
      </c>
      <c r="DE10" s="591"/>
      <c r="DF10" s="591"/>
      <c r="DG10" s="591"/>
      <c r="DH10" s="591"/>
      <c r="DI10" s="591"/>
      <c r="DJ10" s="591"/>
      <c r="DK10" s="591"/>
      <c r="DL10" s="591"/>
      <c r="DM10" s="591"/>
      <c r="DN10" s="591"/>
      <c r="DO10" s="591"/>
      <c r="DP10" s="592"/>
      <c r="DQ10" s="596">
        <v>318894</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v>44646</v>
      </c>
      <c r="S11" s="591"/>
      <c r="T11" s="591"/>
      <c r="U11" s="591"/>
      <c r="V11" s="591"/>
      <c r="W11" s="591"/>
      <c r="X11" s="591"/>
      <c r="Y11" s="592"/>
      <c r="Z11" s="643">
        <v>0</v>
      </c>
      <c r="AA11" s="643"/>
      <c r="AB11" s="643"/>
      <c r="AC11" s="643"/>
      <c r="AD11" s="644">
        <v>44646</v>
      </c>
      <c r="AE11" s="644"/>
      <c r="AF11" s="644"/>
      <c r="AG11" s="644"/>
      <c r="AH11" s="644"/>
      <c r="AI11" s="644"/>
      <c r="AJ11" s="644"/>
      <c r="AK11" s="644"/>
      <c r="AL11" s="613">
        <v>0.1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2557253</v>
      </c>
      <c r="BH11" s="591"/>
      <c r="BI11" s="591"/>
      <c r="BJ11" s="591"/>
      <c r="BK11" s="591"/>
      <c r="BL11" s="591"/>
      <c r="BM11" s="591"/>
      <c r="BN11" s="592"/>
      <c r="BO11" s="643">
        <v>3.7</v>
      </c>
      <c r="BP11" s="643"/>
      <c r="BQ11" s="643"/>
      <c r="BR11" s="643"/>
      <c r="BS11" s="596">
        <v>334268</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293315</v>
      </c>
      <c r="CS11" s="591"/>
      <c r="CT11" s="591"/>
      <c r="CU11" s="591"/>
      <c r="CV11" s="591"/>
      <c r="CW11" s="591"/>
      <c r="CX11" s="591"/>
      <c r="CY11" s="592"/>
      <c r="CZ11" s="643">
        <v>0.2</v>
      </c>
      <c r="DA11" s="643"/>
      <c r="DB11" s="643"/>
      <c r="DC11" s="643"/>
      <c r="DD11" s="596">
        <v>73030</v>
      </c>
      <c r="DE11" s="591"/>
      <c r="DF11" s="591"/>
      <c r="DG11" s="591"/>
      <c r="DH11" s="591"/>
      <c r="DI11" s="591"/>
      <c r="DJ11" s="591"/>
      <c r="DK11" s="591"/>
      <c r="DL11" s="591"/>
      <c r="DM11" s="591"/>
      <c r="DN11" s="591"/>
      <c r="DO11" s="591"/>
      <c r="DP11" s="592"/>
      <c r="DQ11" s="596">
        <v>226058</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25822983</v>
      </c>
      <c r="BH12" s="591"/>
      <c r="BI12" s="591"/>
      <c r="BJ12" s="591"/>
      <c r="BK12" s="591"/>
      <c r="BL12" s="591"/>
      <c r="BM12" s="591"/>
      <c r="BN12" s="592"/>
      <c r="BO12" s="643">
        <v>37.6</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785144</v>
      </c>
      <c r="CS12" s="591"/>
      <c r="CT12" s="591"/>
      <c r="CU12" s="591"/>
      <c r="CV12" s="591"/>
      <c r="CW12" s="591"/>
      <c r="CX12" s="591"/>
      <c r="CY12" s="592"/>
      <c r="CZ12" s="643">
        <v>0.6</v>
      </c>
      <c r="DA12" s="643"/>
      <c r="DB12" s="643"/>
      <c r="DC12" s="643"/>
      <c r="DD12" s="596">
        <v>11502</v>
      </c>
      <c r="DE12" s="591"/>
      <c r="DF12" s="591"/>
      <c r="DG12" s="591"/>
      <c r="DH12" s="591"/>
      <c r="DI12" s="591"/>
      <c r="DJ12" s="591"/>
      <c r="DK12" s="591"/>
      <c r="DL12" s="591"/>
      <c r="DM12" s="591"/>
      <c r="DN12" s="591"/>
      <c r="DO12" s="591"/>
      <c r="DP12" s="592"/>
      <c r="DQ12" s="596">
        <v>734069</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325063</v>
      </c>
      <c r="S13" s="591"/>
      <c r="T13" s="591"/>
      <c r="U13" s="591"/>
      <c r="V13" s="591"/>
      <c r="W13" s="591"/>
      <c r="X13" s="591"/>
      <c r="Y13" s="592"/>
      <c r="Z13" s="643">
        <v>0.2</v>
      </c>
      <c r="AA13" s="643"/>
      <c r="AB13" s="643"/>
      <c r="AC13" s="643"/>
      <c r="AD13" s="644">
        <v>325063</v>
      </c>
      <c r="AE13" s="644"/>
      <c r="AF13" s="644"/>
      <c r="AG13" s="644"/>
      <c r="AH13" s="644"/>
      <c r="AI13" s="644"/>
      <c r="AJ13" s="644"/>
      <c r="AK13" s="644"/>
      <c r="AL13" s="613">
        <v>0.4</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25222733</v>
      </c>
      <c r="BH13" s="591"/>
      <c r="BI13" s="591"/>
      <c r="BJ13" s="591"/>
      <c r="BK13" s="591"/>
      <c r="BL13" s="591"/>
      <c r="BM13" s="591"/>
      <c r="BN13" s="592"/>
      <c r="BO13" s="643">
        <v>36.700000000000003</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9887358</v>
      </c>
      <c r="CS13" s="591"/>
      <c r="CT13" s="591"/>
      <c r="CU13" s="591"/>
      <c r="CV13" s="591"/>
      <c r="CW13" s="591"/>
      <c r="CX13" s="591"/>
      <c r="CY13" s="592"/>
      <c r="CZ13" s="643">
        <v>7.1</v>
      </c>
      <c r="DA13" s="643"/>
      <c r="DB13" s="643"/>
      <c r="DC13" s="643"/>
      <c r="DD13" s="596">
        <v>2475167</v>
      </c>
      <c r="DE13" s="591"/>
      <c r="DF13" s="591"/>
      <c r="DG13" s="591"/>
      <c r="DH13" s="591"/>
      <c r="DI13" s="591"/>
      <c r="DJ13" s="591"/>
      <c r="DK13" s="591"/>
      <c r="DL13" s="591"/>
      <c r="DM13" s="591"/>
      <c r="DN13" s="591"/>
      <c r="DO13" s="591"/>
      <c r="DP13" s="592"/>
      <c r="DQ13" s="596">
        <v>7600237</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405335</v>
      </c>
      <c r="BH14" s="591"/>
      <c r="BI14" s="591"/>
      <c r="BJ14" s="591"/>
      <c r="BK14" s="591"/>
      <c r="BL14" s="591"/>
      <c r="BM14" s="591"/>
      <c r="BN14" s="592"/>
      <c r="BO14" s="643">
        <v>0.6</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5182012</v>
      </c>
      <c r="CS14" s="591"/>
      <c r="CT14" s="591"/>
      <c r="CU14" s="591"/>
      <c r="CV14" s="591"/>
      <c r="CW14" s="591"/>
      <c r="CX14" s="591"/>
      <c r="CY14" s="592"/>
      <c r="CZ14" s="643">
        <v>3.7</v>
      </c>
      <c r="DA14" s="643"/>
      <c r="DB14" s="643"/>
      <c r="DC14" s="643"/>
      <c r="DD14" s="596">
        <v>474226</v>
      </c>
      <c r="DE14" s="591"/>
      <c r="DF14" s="591"/>
      <c r="DG14" s="591"/>
      <c r="DH14" s="591"/>
      <c r="DI14" s="591"/>
      <c r="DJ14" s="591"/>
      <c r="DK14" s="591"/>
      <c r="DL14" s="591"/>
      <c r="DM14" s="591"/>
      <c r="DN14" s="591"/>
      <c r="DO14" s="591"/>
      <c r="DP14" s="592"/>
      <c r="DQ14" s="596">
        <v>3420126</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315919</v>
      </c>
      <c r="S15" s="591"/>
      <c r="T15" s="591"/>
      <c r="U15" s="591"/>
      <c r="V15" s="591"/>
      <c r="W15" s="591"/>
      <c r="X15" s="591"/>
      <c r="Y15" s="592"/>
      <c r="Z15" s="643">
        <v>0.2</v>
      </c>
      <c r="AA15" s="643"/>
      <c r="AB15" s="643"/>
      <c r="AC15" s="643"/>
      <c r="AD15" s="644">
        <v>315919</v>
      </c>
      <c r="AE15" s="644"/>
      <c r="AF15" s="644"/>
      <c r="AG15" s="644"/>
      <c r="AH15" s="644"/>
      <c r="AI15" s="644"/>
      <c r="AJ15" s="644"/>
      <c r="AK15" s="644"/>
      <c r="AL15" s="613">
        <v>0.4</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2298104</v>
      </c>
      <c r="BH15" s="591"/>
      <c r="BI15" s="591"/>
      <c r="BJ15" s="591"/>
      <c r="BK15" s="591"/>
      <c r="BL15" s="591"/>
      <c r="BM15" s="591"/>
      <c r="BN15" s="592"/>
      <c r="BO15" s="643">
        <v>3.3</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14642994</v>
      </c>
      <c r="CS15" s="591"/>
      <c r="CT15" s="591"/>
      <c r="CU15" s="591"/>
      <c r="CV15" s="591"/>
      <c r="CW15" s="591"/>
      <c r="CX15" s="591"/>
      <c r="CY15" s="592"/>
      <c r="CZ15" s="643">
        <v>10.5</v>
      </c>
      <c r="DA15" s="643"/>
      <c r="DB15" s="643"/>
      <c r="DC15" s="643"/>
      <c r="DD15" s="596">
        <v>2490353</v>
      </c>
      <c r="DE15" s="591"/>
      <c r="DF15" s="591"/>
      <c r="DG15" s="591"/>
      <c r="DH15" s="591"/>
      <c r="DI15" s="591"/>
      <c r="DJ15" s="591"/>
      <c r="DK15" s="591"/>
      <c r="DL15" s="591"/>
      <c r="DM15" s="591"/>
      <c r="DN15" s="591"/>
      <c r="DO15" s="591"/>
      <c r="DP15" s="592"/>
      <c r="DQ15" s="596">
        <v>11342226</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759915</v>
      </c>
      <c r="S16" s="591"/>
      <c r="T16" s="591"/>
      <c r="U16" s="591"/>
      <c r="V16" s="591"/>
      <c r="W16" s="591"/>
      <c r="X16" s="591"/>
      <c r="Y16" s="592"/>
      <c r="Z16" s="643">
        <v>0.5</v>
      </c>
      <c r="AA16" s="643"/>
      <c r="AB16" s="643"/>
      <c r="AC16" s="643"/>
      <c r="AD16" s="644">
        <v>692949</v>
      </c>
      <c r="AE16" s="644"/>
      <c r="AF16" s="644"/>
      <c r="AG16" s="644"/>
      <c r="AH16" s="644"/>
      <c r="AI16" s="644"/>
      <c r="AJ16" s="644"/>
      <c r="AK16" s="644"/>
      <c r="AL16" s="613">
        <v>0.9</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t="s">
        <v>111</v>
      </c>
      <c r="CS16" s="591"/>
      <c r="CT16" s="591"/>
      <c r="CU16" s="591"/>
      <c r="CV16" s="591"/>
      <c r="CW16" s="591"/>
      <c r="CX16" s="591"/>
      <c r="CY16" s="592"/>
      <c r="CZ16" s="643" t="s">
        <v>111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692949</v>
      </c>
      <c r="S17" s="591"/>
      <c r="T17" s="591"/>
      <c r="U17" s="591"/>
      <c r="V17" s="591"/>
      <c r="W17" s="591"/>
      <c r="X17" s="591"/>
      <c r="Y17" s="592"/>
      <c r="Z17" s="643">
        <v>0.5</v>
      </c>
      <c r="AA17" s="643"/>
      <c r="AB17" s="643"/>
      <c r="AC17" s="643"/>
      <c r="AD17" s="644">
        <v>692949</v>
      </c>
      <c r="AE17" s="644"/>
      <c r="AF17" s="644"/>
      <c r="AG17" s="644"/>
      <c r="AH17" s="644"/>
      <c r="AI17" s="644"/>
      <c r="AJ17" s="644"/>
      <c r="AK17" s="644"/>
      <c r="AL17" s="613">
        <v>0.9</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6222143</v>
      </c>
      <c r="CS17" s="591"/>
      <c r="CT17" s="591"/>
      <c r="CU17" s="591"/>
      <c r="CV17" s="591"/>
      <c r="CW17" s="591"/>
      <c r="CX17" s="591"/>
      <c r="CY17" s="592"/>
      <c r="CZ17" s="643">
        <v>4.4000000000000004</v>
      </c>
      <c r="DA17" s="643"/>
      <c r="DB17" s="643"/>
      <c r="DC17" s="643"/>
      <c r="DD17" s="596" t="s">
        <v>111</v>
      </c>
      <c r="DE17" s="591"/>
      <c r="DF17" s="591"/>
      <c r="DG17" s="591"/>
      <c r="DH17" s="591"/>
      <c r="DI17" s="591"/>
      <c r="DJ17" s="591"/>
      <c r="DK17" s="591"/>
      <c r="DL17" s="591"/>
      <c r="DM17" s="591"/>
      <c r="DN17" s="591"/>
      <c r="DO17" s="591"/>
      <c r="DP17" s="592"/>
      <c r="DQ17" s="596">
        <v>6222143</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66487</v>
      </c>
      <c r="S18" s="591"/>
      <c r="T18" s="591"/>
      <c r="U18" s="591"/>
      <c r="V18" s="591"/>
      <c r="W18" s="591"/>
      <c r="X18" s="591"/>
      <c r="Y18" s="592"/>
      <c r="Z18" s="643">
        <v>0</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v>479</v>
      </c>
      <c r="S19" s="591"/>
      <c r="T19" s="591"/>
      <c r="U19" s="591"/>
      <c r="V19" s="591"/>
      <c r="W19" s="591"/>
      <c r="X19" s="591"/>
      <c r="Y19" s="592"/>
      <c r="Z19" s="643">
        <v>0</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5638610</v>
      </c>
      <c r="BH19" s="591"/>
      <c r="BI19" s="591"/>
      <c r="BJ19" s="591"/>
      <c r="BK19" s="591"/>
      <c r="BL19" s="591"/>
      <c r="BM19" s="591"/>
      <c r="BN19" s="592"/>
      <c r="BO19" s="643">
        <v>8.1999999999999993</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80208841</v>
      </c>
      <c r="S20" s="591"/>
      <c r="T20" s="591"/>
      <c r="U20" s="591"/>
      <c r="V20" s="591"/>
      <c r="W20" s="591"/>
      <c r="X20" s="591"/>
      <c r="Y20" s="592"/>
      <c r="Z20" s="643">
        <v>55.5</v>
      </c>
      <c r="AA20" s="643"/>
      <c r="AB20" s="643"/>
      <c r="AC20" s="643"/>
      <c r="AD20" s="644">
        <v>75335102</v>
      </c>
      <c r="AE20" s="644"/>
      <c r="AF20" s="644"/>
      <c r="AG20" s="644"/>
      <c r="AH20" s="644"/>
      <c r="AI20" s="644"/>
      <c r="AJ20" s="644"/>
      <c r="AK20" s="644"/>
      <c r="AL20" s="613">
        <v>99.3</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5638610</v>
      </c>
      <c r="BH20" s="591"/>
      <c r="BI20" s="591"/>
      <c r="BJ20" s="591"/>
      <c r="BK20" s="591"/>
      <c r="BL20" s="591"/>
      <c r="BM20" s="591"/>
      <c r="BN20" s="592"/>
      <c r="BO20" s="643">
        <v>8.1999999999999993</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139899675</v>
      </c>
      <c r="CS20" s="591"/>
      <c r="CT20" s="591"/>
      <c r="CU20" s="591"/>
      <c r="CV20" s="591"/>
      <c r="CW20" s="591"/>
      <c r="CX20" s="591"/>
      <c r="CY20" s="592"/>
      <c r="CZ20" s="643">
        <v>100</v>
      </c>
      <c r="DA20" s="643"/>
      <c r="DB20" s="643"/>
      <c r="DC20" s="643"/>
      <c r="DD20" s="596">
        <v>9010155</v>
      </c>
      <c r="DE20" s="591"/>
      <c r="DF20" s="591"/>
      <c r="DG20" s="591"/>
      <c r="DH20" s="591"/>
      <c r="DI20" s="591"/>
      <c r="DJ20" s="591"/>
      <c r="DK20" s="591"/>
      <c r="DL20" s="591"/>
      <c r="DM20" s="591"/>
      <c r="DN20" s="591"/>
      <c r="DO20" s="591"/>
      <c r="DP20" s="592"/>
      <c r="DQ20" s="596">
        <v>86476180</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v>50851</v>
      </c>
      <c r="S21" s="591"/>
      <c r="T21" s="591"/>
      <c r="U21" s="591"/>
      <c r="V21" s="591"/>
      <c r="W21" s="591"/>
      <c r="X21" s="591"/>
      <c r="Y21" s="592"/>
      <c r="Z21" s="643">
        <v>0</v>
      </c>
      <c r="AA21" s="643"/>
      <c r="AB21" s="643"/>
      <c r="AC21" s="643"/>
      <c r="AD21" s="644">
        <v>50851</v>
      </c>
      <c r="AE21" s="644"/>
      <c r="AF21" s="644"/>
      <c r="AG21" s="644"/>
      <c r="AH21" s="644"/>
      <c r="AI21" s="644"/>
      <c r="AJ21" s="644"/>
      <c r="AK21" s="644"/>
      <c r="AL21" s="613">
        <v>0.1</v>
      </c>
      <c r="AM21" s="645"/>
      <c r="AN21" s="645"/>
      <c r="AO21" s="646"/>
      <c r="AP21" s="684" t="s">
        <v>260</v>
      </c>
      <c r="AQ21" s="691"/>
      <c r="AR21" s="691"/>
      <c r="AS21" s="691"/>
      <c r="AT21" s="691"/>
      <c r="AU21" s="691"/>
      <c r="AV21" s="691"/>
      <c r="AW21" s="691"/>
      <c r="AX21" s="691"/>
      <c r="AY21" s="691"/>
      <c r="AZ21" s="691"/>
      <c r="BA21" s="691"/>
      <c r="BB21" s="691"/>
      <c r="BC21" s="691"/>
      <c r="BD21" s="691"/>
      <c r="BE21" s="691"/>
      <c r="BF21" s="686"/>
      <c r="BG21" s="590">
        <v>6609</v>
      </c>
      <c r="BH21" s="591"/>
      <c r="BI21" s="591"/>
      <c r="BJ21" s="591"/>
      <c r="BK21" s="591"/>
      <c r="BL21" s="591"/>
      <c r="BM21" s="591"/>
      <c r="BN21" s="592"/>
      <c r="BO21" s="643">
        <v>0</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1543044</v>
      </c>
      <c r="S22" s="591"/>
      <c r="T22" s="591"/>
      <c r="U22" s="591"/>
      <c r="V22" s="591"/>
      <c r="W22" s="591"/>
      <c r="X22" s="591"/>
      <c r="Y22" s="592"/>
      <c r="Z22" s="643">
        <v>1.1000000000000001</v>
      </c>
      <c r="AA22" s="643"/>
      <c r="AB22" s="643"/>
      <c r="AC22" s="643"/>
      <c r="AD22" s="644" t="s">
        <v>111</v>
      </c>
      <c r="AE22" s="644"/>
      <c r="AF22" s="644"/>
      <c r="AG22" s="644"/>
      <c r="AH22" s="644"/>
      <c r="AI22" s="644"/>
      <c r="AJ22" s="644"/>
      <c r="AK22" s="644"/>
      <c r="AL22" s="613" t="s">
        <v>111</v>
      </c>
      <c r="AM22" s="645"/>
      <c r="AN22" s="645"/>
      <c r="AO22" s="646"/>
      <c r="AP22" s="684" t="s">
        <v>262</v>
      </c>
      <c r="AQ22" s="691"/>
      <c r="AR22" s="691"/>
      <c r="AS22" s="691"/>
      <c r="AT22" s="691"/>
      <c r="AU22" s="691"/>
      <c r="AV22" s="691"/>
      <c r="AW22" s="691"/>
      <c r="AX22" s="691"/>
      <c r="AY22" s="691"/>
      <c r="AZ22" s="691"/>
      <c r="BA22" s="691"/>
      <c r="BB22" s="691"/>
      <c r="BC22" s="691"/>
      <c r="BD22" s="691"/>
      <c r="BE22" s="691"/>
      <c r="BF22" s="686"/>
      <c r="BG22" s="590">
        <v>825228</v>
      </c>
      <c r="BH22" s="591"/>
      <c r="BI22" s="591"/>
      <c r="BJ22" s="591"/>
      <c r="BK22" s="591"/>
      <c r="BL22" s="591"/>
      <c r="BM22" s="591"/>
      <c r="BN22" s="592"/>
      <c r="BO22" s="643">
        <v>1.2</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953739</v>
      </c>
      <c r="S23" s="591"/>
      <c r="T23" s="591"/>
      <c r="U23" s="591"/>
      <c r="V23" s="591"/>
      <c r="W23" s="591"/>
      <c r="X23" s="591"/>
      <c r="Y23" s="592"/>
      <c r="Z23" s="643">
        <v>0.7</v>
      </c>
      <c r="AA23" s="643"/>
      <c r="AB23" s="643"/>
      <c r="AC23" s="643"/>
      <c r="AD23" s="644">
        <v>279788</v>
      </c>
      <c r="AE23" s="644"/>
      <c r="AF23" s="644"/>
      <c r="AG23" s="644"/>
      <c r="AH23" s="644"/>
      <c r="AI23" s="644"/>
      <c r="AJ23" s="644"/>
      <c r="AK23" s="644"/>
      <c r="AL23" s="613">
        <v>0.4</v>
      </c>
      <c r="AM23" s="645"/>
      <c r="AN23" s="645"/>
      <c r="AO23" s="646"/>
      <c r="AP23" s="684" t="s">
        <v>265</v>
      </c>
      <c r="AQ23" s="691"/>
      <c r="AR23" s="691"/>
      <c r="AS23" s="691"/>
      <c r="AT23" s="691"/>
      <c r="AU23" s="691"/>
      <c r="AV23" s="691"/>
      <c r="AW23" s="691"/>
      <c r="AX23" s="691"/>
      <c r="AY23" s="691"/>
      <c r="AZ23" s="691"/>
      <c r="BA23" s="691"/>
      <c r="BB23" s="691"/>
      <c r="BC23" s="691"/>
      <c r="BD23" s="691"/>
      <c r="BE23" s="691"/>
      <c r="BF23" s="686"/>
      <c r="BG23" s="590">
        <v>4806773</v>
      </c>
      <c r="BH23" s="591"/>
      <c r="BI23" s="591"/>
      <c r="BJ23" s="591"/>
      <c r="BK23" s="591"/>
      <c r="BL23" s="591"/>
      <c r="BM23" s="591"/>
      <c r="BN23" s="592"/>
      <c r="BO23" s="643">
        <v>7</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1916203</v>
      </c>
      <c r="S24" s="591"/>
      <c r="T24" s="591"/>
      <c r="U24" s="591"/>
      <c r="V24" s="591"/>
      <c r="W24" s="591"/>
      <c r="X24" s="591"/>
      <c r="Y24" s="592"/>
      <c r="Z24" s="643">
        <v>1.3</v>
      </c>
      <c r="AA24" s="643"/>
      <c r="AB24" s="643"/>
      <c r="AC24" s="643"/>
      <c r="AD24" s="644" t="s">
        <v>111</v>
      </c>
      <c r="AE24" s="644"/>
      <c r="AF24" s="644"/>
      <c r="AG24" s="644"/>
      <c r="AH24" s="644"/>
      <c r="AI24" s="644"/>
      <c r="AJ24" s="644"/>
      <c r="AK24" s="644"/>
      <c r="AL24" s="613" t="s">
        <v>111</v>
      </c>
      <c r="AM24" s="645"/>
      <c r="AN24" s="645"/>
      <c r="AO24" s="646"/>
      <c r="AP24" s="684" t="s">
        <v>272</v>
      </c>
      <c r="AQ24" s="691"/>
      <c r="AR24" s="691"/>
      <c r="AS24" s="691"/>
      <c r="AT24" s="691"/>
      <c r="AU24" s="691"/>
      <c r="AV24" s="691"/>
      <c r="AW24" s="691"/>
      <c r="AX24" s="691"/>
      <c r="AY24" s="691"/>
      <c r="AZ24" s="691"/>
      <c r="BA24" s="691"/>
      <c r="BB24" s="691"/>
      <c r="BC24" s="691"/>
      <c r="BD24" s="691"/>
      <c r="BE24" s="691"/>
      <c r="BF24" s="686"/>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75827536</v>
      </c>
      <c r="CS24" s="641"/>
      <c r="CT24" s="641"/>
      <c r="CU24" s="641"/>
      <c r="CV24" s="641"/>
      <c r="CW24" s="641"/>
      <c r="CX24" s="641"/>
      <c r="CY24" s="688"/>
      <c r="CZ24" s="692">
        <v>54.2</v>
      </c>
      <c r="DA24" s="693"/>
      <c r="DB24" s="693"/>
      <c r="DC24" s="694"/>
      <c r="DD24" s="687">
        <v>39185729</v>
      </c>
      <c r="DE24" s="641"/>
      <c r="DF24" s="641"/>
      <c r="DG24" s="641"/>
      <c r="DH24" s="641"/>
      <c r="DI24" s="641"/>
      <c r="DJ24" s="641"/>
      <c r="DK24" s="688"/>
      <c r="DL24" s="687">
        <v>38711004</v>
      </c>
      <c r="DM24" s="641"/>
      <c r="DN24" s="641"/>
      <c r="DO24" s="641"/>
      <c r="DP24" s="641"/>
      <c r="DQ24" s="641"/>
      <c r="DR24" s="641"/>
      <c r="DS24" s="641"/>
      <c r="DT24" s="641"/>
      <c r="DU24" s="641"/>
      <c r="DV24" s="688"/>
      <c r="DW24" s="689">
        <v>50.3</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26467917</v>
      </c>
      <c r="S25" s="591"/>
      <c r="T25" s="591"/>
      <c r="U25" s="591"/>
      <c r="V25" s="591"/>
      <c r="W25" s="591"/>
      <c r="X25" s="591"/>
      <c r="Y25" s="592"/>
      <c r="Z25" s="643">
        <v>18.3</v>
      </c>
      <c r="AA25" s="643"/>
      <c r="AB25" s="643"/>
      <c r="AC25" s="643"/>
      <c r="AD25" s="644" t="s">
        <v>111</v>
      </c>
      <c r="AE25" s="644"/>
      <c r="AF25" s="644"/>
      <c r="AG25" s="644"/>
      <c r="AH25" s="644"/>
      <c r="AI25" s="644"/>
      <c r="AJ25" s="644"/>
      <c r="AK25" s="644"/>
      <c r="AL25" s="613" t="s">
        <v>111</v>
      </c>
      <c r="AM25" s="645"/>
      <c r="AN25" s="645"/>
      <c r="AO25" s="646"/>
      <c r="AP25" s="684" t="s">
        <v>275</v>
      </c>
      <c r="AQ25" s="691"/>
      <c r="AR25" s="691"/>
      <c r="AS25" s="691"/>
      <c r="AT25" s="691"/>
      <c r="AU25" s="691"/>
      <c r="AV25" s="691"/>
      <c r="AW25" s="691"/>
      <c r="AX25" s="691"/>
      <c r="AY25" s="691"/>
      <c r="AZ25" s="691"/>
      <c r="BA25" s="691"/>
      <c r="BB25" s="691"/>
      <c r="BC25" s="691"/>
      <c r="BD25" s="691"/>
      <c r="BE25" s="691"/>
      <c r="BF25" s="686"/>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21705817</v>
      </c>
      <c r="CS25" s="609"/>
      <c r="CT25" s="609"/>
      <c r="CU25" s="609"/>
      <c r="CV25" s="609"/>
      <c r="CW25" s="609"/>
      <c r="CX25" s="609"/>
      <c r="CY25" s="610"/>
      <c r="CZ25" s="593">
        <v>15.5</v>
      </c>
      <c r="DA25" s="611"/>
      <c r="DB25" s="611"/>
      <c r="DC25" s="612"/>
      <c r="DD25" s="596">
        <v>20397486</v>
      </c>
      <c r="DE25" s="609"/>
      <c r="DF25" s="609"/>
      <c r="DG25" s="609"/>
      <c r="DH25" s="609"/>
      <c r="DI25" s="609"/>
      <c r="DJ25" s="609"/>
      <c r="DK25" s="610"/>
      <c r="DL25" s="596">
        <v>20283497</v>
      </c>
      <c r="DM25" s="609"/>
      <c r="DN25" s="609"/>
      <c r="DO25" s="609"/>
      <c r="DP25" s="609"/>
      <c r="DQ25" s="609"/>
      <c r="DR25" s="609"/>
      <c r="DS25" s="609"/>
      <c r="DT25" s="609"/>
      <c r="DU25" s="609"/>
      <c r="DV25" s="610"/>
      <c r="DW25" s="613">
        <v>26.3</v>
      </c>
      <c r="DX25" s="614"/>
      <c r="DY25" s="614"/>
      <c r="DZ25" s="614"/>
      <c r="EA25" s="614"/>
      <c r="EB25" s="614"/>
      <c r="EC25" s="615"/>
    </row>
    <row r="26" spans="2:133" ht="11.25" customHeight="1">
      <c r="B26" s="681" t="s">
        <v>277</v>
      </c>
      <c r="C26" s="682"/>
      <c r="D26" s="682"/>
      <c r="E26" s="682"/>
      <c r="F26" s="682"/>
      <c r="G26" s="682"/>
      <c r="H26" s="682"/>
      <c r="I26" s="682"/>
      <c r="J26" s="682"/>
      <c r="K26" s="682"/>
      <c r="L26" s="682"/>
      <c r="M26" s="682"/>
      <c r="N26" s="682"/>
      <c r="O26" s="682"/>
      <c r="P26" s="682"/>
      <c r="Q26" s="683"/>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4" t="s">
        <v>278</v>
      </c>
      <c r="AQ26" s="685"/>
      <c r="AR26" s="685"/>
      <c r="AS26" s="685"/>
      <c r="AT26" s="685"/>
      <c r="AU26" s="685"/>
      <c r="AV26" s="685"/>
      <c r="AW26" s="685"/>
      <c r="AX26" s="685"/>
      <c r="AY26" s="685"/>
      <c r="AZ26" s="685"/>
      <c r="BA26" s="685"/>
      <c r="BB26" s="685"/>
      <c r="BC26" s="685"/>
      <c r="BD26" s="685"/>
      <c r="BE26" s="685"/>
      <c r="BF26" s="686"/>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14337360</v>
      </c>
      <c r="CS26" s="591"/>
      <c r="CT26" s="591"/>
      <c r="CU26" s="591"/>
      <c r="CV26" s="591"/>
      <c r="CW26" s="591"/>
      <c r="CX26" s="591"/>
      <c r="CY26" s="592"/>
      <c r="CZ26" s="593">
        <v>10.199999999999999</v>
      </c>
      <c r="DA26" s="611"/>
      <c r="DB26" s="611"/>
      <c r="DC26" s="612"/>
      <c r="DD26" s="596">
        <v>13272220</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18377246</v>
      </c>
      <c r="S27" s="591"/>
      <c r="T27" s="591"/>
      <c r="U27" s="591"/>
      <c r="V27" s="591"/>
      <c r="W27" s="591"/>
      <c r="X27" s="591"/>
      <c r="Y27" s="592"/>
      <c r="Z27" s="643">
        <v>12.7</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68691221</v>
      </c>
      <c r="BH27" s="591"/>
      <c r="BI27" s="591"/>
      <c r="BJ27" s="591"/>
      <c r="BK27" s="591"/>
      <c r="BL27" s="591"/>
      <c r="BM27" s="591"/>
      <c r="BN27" s="592"/>
      <c r="BO27" s="643">
        <v>100</v>
      </c>
      <c r="BP27" s="643"/>
      <c r="BQ27" s="643"/>
      <c r="BR27" s="643"/>
      <c r="BS27" s="596">
        <v>334268</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47899576</v>
      </c>
      <c r="CS27" s="609"/>
      <c r="CT27" s="609"/>
      <c r="CU27" s="609"/>
      <c r="CV27" s="609"/>
      <c r="CW27" s="609"/>
      <c r="CX27" s="609"/>
      <c r="CY27" s="610"/>
      <c r="CZ27" s="593">
        <v>34.200000000000003</v>
      </c>
      <c r="DA27" s="611"/>
      <c r="DB27" s="611"/>
      <c r="DC27" s="612"/>
      <c r="DD27" s="596">
        <v>12566100</v>
      </c>
      <c r="DE27" s="609"/>
      <c r="DF27" s="609"/>
      <c r="DG27" s="609"/>
      <c r="DH27" s="609"/>
      <c r="DI27" s="609"/>
      <c r="DJ27" s="609"/>
      <c r="DK27" s="610"/>
      <c r="DL27" s="596">
        <v>12205364</v>
      </c>
      <c r="DM27" s="609"/>
      <c r="DN27" s="609"/>
      <c r="DO27" s="609"/>
      <c r="DP27" s="609"/>
      <c r="DQ27" s="609"/>
      <c r="DR27" s="609"/>
      <c r="DS27" s="609"/>
      <c r="DT27" s="609"/>
      <c r="DU27" s="609"/>
      <c r="DV27" s="610"/>
      <c r="DW27" s="613">
        <v>15.8</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492200</v>
      </c>
      <c r="S28" s="591"/>
      <c r="T28" s="591"/>
      <c r="U28" s="591"/>
      <c r="V28" s="591"/>
      <c r="W28" s="591"/>
      <c r="X28" s="591"/>
      <c r="Y28" s="592"/>
      <c r="Z28" s="643">
        <v>0.3</v>
      </c>
      <c r="AA28" s="643"/>
      <c r="AB28" s="643"/>
      <c r="AC28" s="643"/>
      <c r="AD28" s="644">
        <v>212146</v>
      </c>
      <c r="AE28" s="644"/>
      <c r="AF28" s="644"/>
      <c r="AG28" s="644"/>
      <c r="AH28" s="644"/>
      <c r="AI28" s="644"/>
      <c r="AJ28" s="644"/>
      <c r="AK28" s="644"/>
      <c r="AL28" s="613">
        <v>0.3</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6222143</v>
      </c>
      <c r="CS28" s="591"/>
      <c r="CT28" s="591"/>
      <c r="CU28" s="591"/>
      <c r="CV28" s="591"/>
      <c r="CW28" s="591"/>
      <c r="CX28" s="591"/>
      <c r="CY28" s="592"/>
      <c r="CZ28" s="593">
        <v>4.4000000000000004</v>
      </c>
      <c r="DA28" s="611"/>
      <c r="DB28" s="611"/>
      <c r="DC28" s="612"/>
      <c r="DD28" s="596">
        <v>6222143</v>
      </c>
      <c r="DE28" s="591"/>
      <c r="DF28" s="591"/>
      <c r="DG28" s="591"/>
      <c r="DH28" s="591"/>
      <c r="DI28" s="591"/>
      <c r="DJ28" s="591"/>
      <c r="DK28" s="592"/>
      <c r="DL28" s="596">
        <v>6222143</v>
      </c>
      <c r="DM28" s="591"/>
      <c r="DN28" s="591"/>
      <c r="DO28" s="591"/>
      <c r="DP28" s="591"/>
      <c r="DQ28" s="591"/>
      <c r="DR28" s="591"/>
      <c r="DS28" s="591"/>
      <c r="DT28" s="591"/>
      <c r="DU28" s="591"/>
      <c r="DV28" s="592"/>
      <c r="DW28" s="613">
        <v>8.1</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54940</v>
      </c>
      <c r="S29" s="591"/>
      <c r="T29" s="591"/>
      <c r="U29" s="591"/>
      <c r="V29" s="591"/>
      <c r="W29" s="591"/>
      <c r="X29" s="591"/>
      <c r="Y29" s="592"/>
      <c r="Z29" s="643">
        <v>0</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6222143</v>
      </c>
      <c r="CS29" s="609"/>
      <c r="CT29" s="609"/>
      <c r="CU29" s="609"/>
      <c r="CV29" s="609"/>
      <c r="CW29" s="609"/>
      <c r="CX29" s="609"/>
      <c r="CY29" s="610"/>
      <c r="CZ29" s="593">
        <v>4.4000000000000004</v>
      </c>
      <c r="DA29" s="611"/>
      <c r="DB29" s="611"/>
      <c r="DC29" s="612"/>
      <c r="DD29" s="596">
        <v>6222143</v>
      </c>
      <c r="DE29" s="609"/>
      <c r="DF29" s="609"/>
      <c r="DG29" s="609"/>
      <c r="DH29" s="609"/>
      <c r="DI29" s="609"/>
      <c r="DJ29" s="609"/>
      <c r="DK29" s="610"/>
      <c r="DL29" s="596">
        <v>6222143</v>
      </c>
      <c r="DM29" s="609"/>
      <c r="DN29" s="609"/>
      <c r="DO29" s="609"/>
      <c r="DP29" s="609"/>
      <c r="DQ29" s="609"/>
      <c r="DR29" s="609"/>
      <c r="DS29" s="609"/>
      <c r="DT29" s="609"/>
      <c r="DU29" s="609"/>
      <c r="DV29" s="610"/>
      <c r="DW29" s="613">
        <v>8.1</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3562340</v>
      </c>
      <c r="S30" s="591"/>
      <c r="T30" s="591"/>
      <c r="U30" s="591"/>
      <c r="V30" s="591"/>
      <c r="W30" s="591"/>
      <c r="X30" s="591"/>
      <c r="Y30" s="592"/>
      <c r="Z30" s="643">
        <v>2.5</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99.4</v>
      </c>
      <c r="BH30" s="657"/>
      <c r="BI30" s="657"/>
      <c r="BJ30" s="657"/>
      <c r="BK30" s="657"/>
      <c r="BL30" s="657"/>
      <c r="BM30" s="658">
        <v>98</v>
      </c>
      <c r="BN30" s="657"/>
      <c r="BO30" s="657"/>
      <c r="BP30" s="657"/>
      <c r="BQ30" s="659"/>
      <c r="BR30" s="656">
        <v>99</v>
      </c>
      <c r="BS30" s="657"/>
      <c r="BT30" s="657"/>
      <c r="BU30" s="657"/>
      <c r="BV30" s="657"/>
      <c r="BW30" s="657"/>
      <c r="BX30" s="658">
        <v>97.1</v>
      </c>
      <c r="BY30" s="657"/>
      <c r="BZ30" s="657"/>
      <c r="CA30" s="657"/>
      <c r="CB30" s="659"/>
      <c r="CD30" s="662"/>
      <c r="CE30" s="663"/>
      <c r="CF30" s="627" t="s">
        <v>292</v>
      </c>
      <c r="CG30" s="624"/>
      <c r="CH30" s="624"/>
      <c r="CI30" s="624"/>
      <c r="CJ30" s="624"/>
      <c r="CK30" s="624"/>
      <c r="CL30" s="624"/>
      <c r="CM30" s="624"/>
      <c r="CN30" s="624"/>
      <c r="CO30" s="624"/>
      <c r="CP30" s="624"/>
      <c r="CQ30" s="625"/>
      <c r="CR30" s="590">
        <v>5513150</v>
      </c>
      <c r="CS30" s="591"/>
      <c r="CT30" s="591"/>
      <c r="CU30" s="591"/>
      <c r="CV30" s="591"/>
      <c r="CW30" s="591"/>
      <c r="CX30" s="591"/>
      <c r="CY30" s="592"/>
      <c r="CZ30" s="593">
        <v>3.9</v>
      </c>
      <c r="DA30" s="611"/>
      <c r="DB30" s="611"/>
      <c r="DC30" s="612"/>
      <c r="DD30" s="596">
        <v>5513150</v>
      </c>
      <c r="DE30" s="591"/>
      <c r="DF30" s="591"/>
      <c r="DG30" s="591"/>
      <c r="DH30" s="591"/>
      <c r="DI30" s="591"/>
      <c r="DJ30" s="591"/>
      <c r="DK30" s="592"/>
      <c r="DL30" s="596">
        <v>5513150</v>
      </c>
      <c r="DM30" s="591"/>
      <c r="DN30" s="591"/>
      <c r="DO30" s="591"/>
      <c r="DP30" s="591"/>
      <c r="DQ30" s="591"/>
      <c r="DR30" s="591"/>
      <c r="DS30" s="591"/>
      <c r="DT30" s="591"/>
      <c r="DU30" s="591"/>
      <c r="DV30" s="592"/>
      <c r="DW30" s="613">
        <v>7.2</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4957695</v>
      </c>
      <c r="S31" s="591"/>
      <c r="T31" s="591"/>
      <c r="U31" s="591"/>
      <c r="V31" s="591"/>
      <c r="W31" s="591"/>
      <c r="X31" s="591"/>
      <c r="Y31" s="592"/>
      <c r="Z31" s="643">
        <v>3.4</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99.1</v>
      </c>
      <c r="BH31" s="609"/>
      <c r="BI31" s="609"/>
      <c r="BJ31" s="609"/>
      <c r="BK31" s="609"/>
      <c r="BL31" s="609"/>
      <c r="BM31" s="645">
        <v>97.1</v>
      </c>
      <c r="BN31" s="655"/>
      <c r="BO31" s="655"/>
      <c r="BP31" s="655"/>
      <c r="BQ31" s="619"/>
      <c r="BR31" s="654">
        <v>98.6</v>
      </c>
      <c r="BS31" s="609"/>
      <c r="BT31" s="609"/>
      <c r="BU31" s="609"/>
      <c r="BV31" s="609"/>
      <c r="BW31" s="609"/>
      <c r="BX31" s="645">
        <v>95.9</v>
      </c>
      <c r="BY31" s="655"/>
      <c r="BZ31" s="655"/>
      <c r="CA31" s="655"/>
      <c r="CB31" s="619"/>
      <c r="CD31" s="662"/>
      <c r="CE31" s="663"/>
      <c r="CF31" s="627" t="s">
        <v>296</v>
      </c>
      <c r="CG31" s="624"/>
      <c r="CH31" s="624"/>
      <c r="CI31" s="624"/>
      <c r="CJ31" s="624"/>
      <c r="CK31" s="624"/>
      <c r="CL31" s="624"/>
      <c r="CM31" s="624"/>
      <c r="CN31" s="624"/>
      <c r="CO31" s="624"/>
      <c r="CP31" s="624"/>
      <c r="CQ31" s="625"/>
      <c r="CR31" s="590">
        <v>708993</v>
      </c>
      <c r="CS31" s="609"/>
      <c r="CT31" s="609"/>
      <c r="CU31" s="609"/>
      <c r="CV31" s="609"/>
      <c r="CW31" s="609"/>
      <c r="CX31" s="609"/>
      <c r="CY31" s="610"/>
      <c r="CZ31" s="593">
        <v>0.5</v>
      </c>
      <c r="DA31" s="611"/>
      <c r="DB31" s="611"/>
      <c r="DC31" s="612"/>
      <c r="DD31" s="596">
        <v>708993</v>
      </c>
      <c r="DE31" s="609"/>
      <c r="DF31" s="609"/>
      <c r="DG31" s="609"/>
      <c r="DH31" s="609"/>
      <c r="DI31" s="609"/>
      <c r="DJ31" s="609"/>
      <c r="DK31" s="610"/>
      <c r="DL31" s="596">
        <v>708993</v>
      </c>
      <c r="DM31" s="609"/>
      <c r="DN31" s="609"/>
      <c r="DO31" s="609"/>
      <c r="DP31" s="609"/>
      <c r="DQ31" s="609"/>
      <c r="DR31" s="609"/>
      <c r="DS31" s="609"/>
      <c r="DT31" s="609"/>
      <c r="DU31" s="609"/>
      <c r="DV31" s="610"/>
      <c r="DW31" s="613">
        <v>0.9</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1219118</v>
      </c>
      <c r="S32" s="591"/>
      <c r="T32" s="591"/>
      <c r="U32" s="591"/>
      <c r="V32" s="591"/>
      <c r="W32" s="591"/>
      <c r="X32" s="591"/>
      <c r="Y32" s="592"/>
      <c r="Z32" s="643">
        <v>0.8</v>
      </c>
      <c r="AA32" s="643"/>
      <c r="AB32" s="643"/>
      <c r="AC32" s="643"/>
      <c r="AD32" s="644">
        <v>2467</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99.6</v>
      </c>
      <c r="BH32" s="575"/>
      <c r="BI32" s="575"/>
      <c r="BJ32" s="575"/>
      <c r="BK32" s="575"/>
      <c r="BL32" s="575"/>
      <c r="BM32" s="638">
        <v>99</v>
      </c>
      <c r="BN32" s="575"/>
      <c r="BO32" s="575"/>
      <c r="BP32" s="575"/>
      <c r="BQ32" s="632"/>
      <c r="BR32" s="653">
        <v>99.4</v>
      </c>
      <c r="BS32" s="575"/>
      <c r="BT32" s="575"/>
      <c r="BU32" s="575"/>
      <c r="BV32" s="575"/>
      <c r="BW32" s="575"/>
      <c r="BX32" s="638">
        <v>98.3</v>
      </c>
      <c r="BY32" s="575"/>
      <c r="BZ32" s="575"/>
      <c r="CA32" s="575"/>
      <c r="CB32" s="632"/>
      <c r="CD32" s="664"/>
      <c r="CE32" s="665"/>
      <c r="CF32" s="627" t="s">
        <v>299</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4715200</v>
      </c>
      <c r="S33" s="591"/>
      <c r="T33" s="591"/>
      <c r="U33" s="591"/>
      <c r="V33" s="591"/>
      <c r="W33" s="591"/>
      <c r="X33" s="591"/>
      <c r="Y33" s="592"/>
      <c r="Z33" s="643">
        <v>3.3</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55061984</v>
      </c>
      <c r="CS33" s="609"/>
      <c r="CT33" s="609"/>
      <c r="CU33" s="609"/>
      <c r="CV33" s="609"/>
      <c r="CW33" s="609"/>
      <c r="CX33" s="609"/>
      <c r="CY33" s="610"/>
      <c r="CZ33" s="593">
        <v>39.4</v>
      </c>
      <c r="DA33" s="611"/>
      <c r="DB33" s="611"/>
      <c r="DC33" s="612"/>
      <c r="DD33" s="596">
        <v>44462873</v>
      </c>
      <c r="DE33" s="609"/>
      <c r="DF33" s="609"/>
      <c r="DG33" s="609"/>
      <c r="DH33" s="609"/>
      <c r="DI33" s="609"/>
      <c r="DJ33" s="609"/>
      <c r="DK33" s="610"/>
      <c r="DL33" s="596">
        <v>33466085</v>
      </c>
      <c r="DM33" s="609"/>
      <c r="DN33" s="609"/>
      <c r="DO33" s="609"/>
      <c r="DP33" s="609"/>
      <c r="DQ33" s="609"/>
      <c r="DR33" s="609"/>
      <c r="DS33" s="609"/>
      <c r="DT33" s="609"/>
      <c r="DU33" s="609"/>
      <c r="DV33" s="610"/>
      <c r="DW33" s="613">
        <v>43.4</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19094359</v>
      </c>
      <c r="CS34" s="591"/>
      <c r="CT34" s="591"/>
      <c r="CU34" s="591"/>
      <c r="CV34" s="591"/>
      <c r="CW34" s="591"/>
      <c r="CX34" s="591"/>
      <c r="CY34" s="592"/>
      <c r="CZ34" s="593">
        <v>13.6</v>
      </c>
      <c r="DA34" s="611"/>
      <c r="DB34" s="611"/>
      <c r="DC34" s="612"/>
      <c r="DD34" s="596">
        <v>14385742</v>
      </c>
      <c r="DE34" s="591"/>
      <c r="DF34" s="591"/>
      <c r="DG34" s="591"/>
      <c r="DH34" s="591"/>
      <c r="DI34" s="591"/>
      <c r="DJ34" s="591"/>
      <c r="DK34" s="592"/>
      <c r="DL34" s="596">
        <v>12880539</v>
      </c>
      <c r="DM34" s="591"/>
      <c r="DN34" s="591"/>
      <c r="DO34" s="591"/>
      <c r="DP34" s="591"/>
      <c r="DQ34" s="591"/>
      <c r="DR34" s="591"/>
      <c r="DS34" s="591"/>
      <c r="DT34" s="591"/>
      <c r="DU34" s="591"/>
      <c r="DV34" s="592"/>
      <c r="DW34" s="613">
        <v>16.7</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1150000</v>
      </c>
      <c r="S35" s="591"/>
      <c r="T35" s="591"/>
      <c r="U35" s="591"/>
      <c r="V35" s="591"/>
      <c r="W35" s="591"/>
      <c r="X35" s="591"/>
      <c r="Y35" s="592"/>
      <c r="Z35" s="643">
        <v>0.8</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17887407</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1545740</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1264203</v>
      </c>
      <c r="CS35" s="609"/>
      <c r="CT35" s="609"/>
      <c r="CU35" s="609"/>
      <c r="CV35" s="609"/>
      <c r="CW35" s="609"/>
      <c r="CX35" s="609"/>
      <c r="CY35" s="610"/>
      <c r="CZ35" s="593">
        <v>0.9</v>
      </c>
      <c r="DA35" s="611"/>
      <c r="DB35" s="611"/>
      <c r="DC35" s="612"/>
      <c r="DD35" s="596">
        <v>1127435</v>
      </c>
      <c r="DE35" s="609"/>
      <c r="DF35" s="609"/>
      <c r="DG35" s="609"/>
      <c r="DH35" s="609"/>
      <c r="DI35" s="609"/>
      <c r="DJ35" s="609"/>
      <c r="DK35" s="610"/>
      <c r="DL35" s="596">
        <v>1105059</v>
      </c>
      <c r="DM35" s="609"/>
      <c r="DN35" s="609"/>
      <c r="DO35" s="609"/>
      <c r="DP35" s="609"/>
      <c r="DQ35" s="609"/>
      <c r="DR35" s="609"/>
      <c r="DS35" s="609"/>
      <c r="DT35" s="609"/>
      <c r="DU35" s="609"/>
      <c r="DV35" s="610"/>
      <c r="DW35" s="613">
        <v>1.4</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144519334</v>
      </c>
      <c r="S36" s="631"/>
      <c r="T36" s="631"/>
      <c r="U36" s="631"/>
      <c r="V36" s="631"/>
      <c r="W36" s="631"/>
      <c r="X36" s="631"/>
      <c r="Y36" s="634"/>
      <c r="Z36" s="635">
        <v>100</v>
      </c>
      <c r="AA36" s="635"/>
      <c r="AB36" s="635"/>
      <c r="AC36" s="635"/>
      <c r="AD36" s="636">
        <v>75880354</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1952788</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-2495955</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12964566</v>
      </c>
      <c r="CS36" s="591"/>
      <c r="CT36" s="591"/>
      <c r="CU36" s="591"/>
      <c r="CV36" s="591"/>
      <c r="CW36" s="591"/>
      <c r="CX36" s="591"/>
      <c r="CY36" s="592"/>
      <c r="CZ36" s="593">
        <v>9.3000000000000007</v>
      </c>
      <c r="DA36" s="611"/>
      <c r="DB36" s="611"/>
      <c r="DC36" s="612"/>
      <c r="DD36" s="596">
        <v>9494489</v>
      </c>
      <c r="DE36" s="591"/>
      <c r="DF36" s="591"/>
      <c r="DG36" s="591"/>
      <c r="DH36" s="591"/>
      <c r="DI36" s="591"/>
      <c r="DJ36" s="591"/>
      <c r="DK36" s="592"/>
      <c r="DL36" s="596">
        <v>8435416</v>
      </c>
      <c r="DM36" s="591"/>
      <c r="DN36" s="591"/>
      <c r="DO36" s="591"/>
      <c r="DP36" s="591"/>
      <c r="DQ36" s="591"/>
      <c r="DR36" s="591"/>
      <c r="DS36" s="591"/>
      <c r="DT36" s="591"/>
      <c r="DU36" s="591"/>
      <c r="DV36" s="592"/>
      <c r="DW36" s="613">
        <v>11</v>
      </c>
      <c r="DX36" s="614"/>
      <c r="DY36" s="614"/>
      <c r="DZ36" s="614"/>
      <c r="EA36" s="614"/>
      <c r="EB36" s="614"/>
      <c r="EC36" s="615"/>
    </row>
    <row r="37" spans="2:133" ht="11.25" customHeight="1">
      <c r="AQ37" s="616" t="s">
        <v>314</v>
      </c>
      <c r="AR37" s="617"/>
      <c r="AS37" s="617"/>
      <c r="AT37" s="617"/>
      <c r="AU37" s="617"/>
      <c r="AV37" s="617"/>
      <c r="AW37" s="617"/>
      <c r="AX37" s="617"/>
      <c r="AY37" s="618"/>
      <c r="AZ37" s="590">
        <v>1100000</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63333</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1147771</v>
      </c>
      <c r="CS37" s="609"/>
      <c r="CT37" s="609"/>
      <c r="CU37" s="609"/>
      <c r="CV37" s="609"/>
      <c r="CW37" s="609"/>
      <c r="CX37" s="609"/>
      <c r="CY37" s="610"/>
      <c r="CZ37" s="593">
        <v>0.8</v>
      </c>
      <c r="DA37" s="611"/>
      <c r="DB37" s="611"/>
      <c r="DC37" s="612"/>
      <c r="DD37" s="596">
        <v>870086</v>
      </c>
      <c r="DE37" s="609"/>
      <c r="DF37" s="609"/>
      <c r="DG37" s="609"/>
      <c r="DH37" s="609"/>
      <c r="DI37" s="609"/>
      <c r="DJ37" s="609"/>
      <c r="DK37" s="610"/>
      <c r="DL37" s="596">
        <v>859735</v>
      </c>
      <c r="DM37" s="609"/>
      <c r="DN37" s="609"/>
      <c r="DO37" s="609"/>
      <c r="DP37" s="609"/>
      <c r="DQ37" s="609"/>
      <c r="DR37" s="609"/>
      <c r="DS37" s="609"/>
      <c r="DT37" s="609"/>
      <c r="DU37" s="609"/>
      <c r="DV37" s="610"/>
      <c r="DW37" s="613">
        <v>1.1000000000000001</v>
      </c>
      <c r="DX37" s="614"/>
      <c r="DY37" s="614"/>
      <c r="DZ37" s="614"/>
      <c r="EA37" s="614"/>
      <c r="EB37" s="614"/>
      <c r="EC37" s="615"/>
    </row>
    <row r="38" spans="2:133" ht="11.25" customHeight="1">
      <c r="AQ38" s="616" t="s">
        <v>317</v>
      </c>
      <c r="AR38" s="617"/>
      <c r="AS38" s="617"/>
      <c r="AT38" s="617"/>
      <c r="AU38" s="617"/>
      <c r="AV38" s="617"/>
      <c r="AW38" s="617"/>
      <c r="AX38" s="617"/>
      <c r="AY38" s="618"/>
      <c r="AZ38" s="590">
        <v>39753</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101086</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16787407</v>
      </c>
      <c r="CS38" s="591"/>
      <c r="CT38" s="591"/>
      <c r="CU38" s="591"/>
      <c r="CV38" s="591"/>
      <c r="CW38" s="591"/>
      <c r="CX38" s="591"/>
      <c r="CY38" s="592"/>
      <c r="CZ38" s="593">
        <v>12</v>
      </c>
      <c r="DA38" s="611"/>
      <c r="DB38" s="611"/>
      <c r="DC38" s="612"/>
      <c r="DD38" s="596">
        <v>14953849</v>
      </c>
      <c r="DE38" s="591"/>
      <c r="DF38" s="591"/>
      <c r="DG38" s="591"/>
      <c r="DH38" s="591"/>
      <c r="DI38" s="591"/>
      <c r="DJ38" s="591"/>
      <c r="DK38" s="592"/>
      <c r="DL38" s="596">
        <v>11044676</v>
      </c>
      <c r="DM38" s="591"/>
      <c r="DN38" s="591"/>
      <c r="DO38" s="591"/>
      <c r="DP38" s="591"/>
      <c r="DQ38" s="591"/>
      <c r="DR38" s="591"/>
      <c r="DS38" s="591"/>
      <c r="DT38" s="591"/>
      <c r="DU38" s="591"/>
      <c r="DV38" s="592"/>
      <c r="DW38" s="613">
        <v>14.3</v>
      </c>
      <c r="DX38" s="614"/>
      <c r="DY38" s="614"/>
      <c r="DZ38" s="614"/>
      <c r="EA38" s="614"/>
      <c r="EB38" s="614"/>
      <c r="EC38" s="615"/>
    </row>
    <row r="39" spans="2:133" ht="11.25" customHeight="1">
      <c r="AQ39" s="616" t="s">
        <v>320</v>
      </c>
      <c r="AR39" s="617"/>
      <c r="AS39" s="617"/>
      <c r="AT39" s="617"/>
      <c r="AU39" s="617"/>
      <c r="AV39" s="617"/>
      <c r="AW39" s="617"/>
      <c r="AX39" s="617"/>
      <c r="AY39" s="618"/>
      <c r="AZ39" s="590" t="s">
        <v>321</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90</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4942849</v>
      </c>
      <c r="CS39" s="609"/>
      <c r="CT39" s="609"/>
      <c r="CU39" s="609"/>
      <c r="CV39" s="609"/>
      <c r="CW39" s="609"/>
      <c r="CX39" s="609"/>
      <c r="CY39" s="610"/>
      <c r="CZ39" s="593">
        <v>3.5</v>
      </c>
      <c r="DA39" s="611"/>
      <c r="DB39" s="611"/>
      <c r="DC39" s="612"/>
      <c r="DD39" s="596">
        <v>4500963</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5688524</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88</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8600</v>
      </c>
      <c r="CS40" s="591"/>
      <c r="CT40" s="591"/>
      <c r="CU40" s="591"/>
      <c r="CV40" s="591"/>
      <c r="CW40" s="591"/>
      <c r="CX40" s="591"/>
      <c r="CY40" s="592"/>
      <c r="CZ40" s="593">
        <v>0</v>
      </c>
      <c r="DA40" s="611"/>
      <c r="DB40" s="611"/>
      <c r="DC40" s="612"/>
      <c r="DD40" s="596">
        <v>395</v>
      </c>
      <c r="DE40" s="591"/>
      <c r="DF40" s="591"/>
      <c r="DG40" s="591"/>
      <c r="DH40" s="591"/>
      <c r="DI40" s="591"/>
      <c r="DJ40" s="591"/>
      <c r="DK40" s="592"/>
      <c r="DL40" s="596">
        <v>395</v>
      </c>
      <c r="DM40" s="591"/>
      <c r="DN40" s="591"/>
      <c r="DO40" s="591"/>
      <c r="DP40" s="591"/>
      <c r="DQ40" s="591"/>
      <c r="DR40" s="591"/>
      <c r="DS40" s="591"/>
      <c r="DT40" s="591"/>
      <c r="DU40" s="591"/>
      <c r="DV40" s="592"/>
      <c r="DW40" s="613">
        <v>0</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9106342</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286</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9010155</v>
      </c>
      <c r="CS42" s="591"/>
      <c r="CT42" s="591"/>
      <c r="CU42" s="591"/>
      <c r="CV42" s="591"/>
      <c r="CW42" s="591"/>
      <c r="CX42" s="591"/>
      <c r="CY42" s="592"/>
      <c r="CZ42" s="593">
        <v>6.4</v>
      </c>
      <c r="DA42" s="594"/>
      <c r="DB42" s="594"/>
      <c r="DC42" s="595"/>
      <c r="DD42" s="596">
        <v>2827578</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245270</v>
      </c>
      <c r="CS43" s="609"/>
      <c r="CT43" s="609"/>
      <c r="CU43" s="609"/>
      <c r="CV43" s="609"/>
      <c r="CW43" s="609"/>
      <c r="CX43" s="609"/>
      <c r="CY43" s="610"/>
      <c r="CZ43" s="593">
        <v>0.2</v>
      </c>
      <c r="DA43" s="611"/>
      <c r="DB43" s="611"/>
      <c r="DC43" s="612"/>
      <c r="DD43" s="596">
        <v>245270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9010155</v>
      </c>
      <c r="CS44" s="591"/>
      <c r="CT44" s="591"/>
      <c r="CU44" s="591"/>
      <c r="CV44" s="591"/>
      <c r="CW44" s="591"/>
      <c r="CX44" s="591"/>
      <c r="CY44" s="592"/>
      <c r="CZ44" s="593">
        <v>6.4</v>
      </c>
      <c r="DA44" s="594"/>
      <c r="DB44" s="594"/>
      <c r="DC44" s="595"/>
      <c r="DD44" s="596">
        <v>2827578</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2348987</v>
      </c>
      <c r="CS45" s="609"/>
      <c r="CT45" s="609"/>
      <c r="CU45" s="609"/>
      <c r="CV45" s="609"/>
      <c r="CW45" s="609"/>
      <c r="CX45" s="609"/>
      <c r="CY45" s="610"/>
      <c r="CZ45" s="593">
        <v>1.7</v>
      </c>
      <c r="DA45" s="611"/>
      <c r="DB45" s="611"/>
      <c r="DC45" s="612"/>
      <c r="DD45" s="596">
        <v>138512</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6661168</v>
      </c>
      <c r="CS46" s="591"/>
      <c r="CT46" s="591"/>
      <c r="CU46" s="591"/>
      <c r="CV46" s="591"/>
      <c r="CW46" s="591"/>
      <c r="CX46" s="591"/>
      <c r="CY46" s="592"/>
      <c r="CZ46" s="593">
        <v>4.8</v>
      </c>
      <c r="DA46" s="594"/>
      <c r="DB46" s="594"/>
      <c r="DC46" s="595"/>
      <c r="DD46" s="596">
        <v>2689066</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t="s">
        <v>111</v>
      </c>
      <c r="CS47" s="609"/>
      <c r="CT47" s="609"/>
      <c r="CU47" s="609"/>
      <c r="CV47" s="609"/>
      <c r="CW47" s="609"/>
      <c r="CX47" s="609"/>
      <c r="CY47" s="610"/>
      <c r="CZ47" s="593" t="s">
        <v>111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139899675</v>
      </c>
      <c r="CS49" s="575"/>
      <c r="CT49" s="575"/>
      <c r="CU49" s="575"/>
      <c r="CV49" s="575"/>
      <c r="CW49" s="575"/>
      <c r="CX49" s="575"/>
      <c r="CY49" s="576"/>
      <c r="CZ49" s="577">
        <v>100</v>
      </c>
      <c r="DA49" s="578"/>
      <c r="DB49" s="578"/>
      <c r="DC49" s="579"/>
      <c r="DD49" s="580">
        <v>86476180</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6" t="s">
        <v>344</v>
      </c>
      <c r="DK2" s="1117"/>
      <c r="DL2" s="1117"/>
      <c r="DM2" s="1117"/>
      <c r="DN2" s="1117"/>
      <c r="DO2" s="1118"/>
      <c r="DP2" s="202"/>
      <c r="DQ2" s="1116" t="s">
        <v>345</v>
      </c>
      <c r="DR2" s="1117"/>
      <c r="DS2" s="1117"/>
      <c r="DT2" s="1117"/>
      <c r="DU2" s="1117"/>
      <c r="DV2" s="1117"/>
      <c r="DW2" s="1117"/>
      <c r="DX2" s="1117"/>
      <c r="DY2" s="1117"/>
      <c r="DZ2" s="111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9" t="s">
        <v>346</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00" t="s">
        <v>348</v>
      </c>
      <c r="B5" s="1001"/>
      <c r="C5" s="1001"/>
      <c r="D5" s="1001"/>
      <c r="E5" s="1001"/>
      <c r="F5" s="1001"/>
      <c r="G5" s="1001"/>
      <c r="H5" s="1001"/>
      <c r="I5" s="1001"/>
      <c r="J5" s="1001"/>
      <c r="K5" s="1001"/>
      <c r="L5" s="1001"/>
      <c r="M5" s="1001"/>
      <c r="N5" s="1001"/>
      <c r="O5" s="1001"/>
      <c r="P5" s="1002"/>
      <c r="Q5" s="1006" t="s">
        <v>349</v>
      </c>
      <c r="R5" s="1007"/>
      <c r="S5" s="1007"/>
      <c r="T5" s="1007"/>
      <c r="U5" s="1008"/>
      <c r="V5" s="1006" t="s">
        <v>350</v>
      </c>
      <c r="W5" s="1007"/>
      <c r="X5" s="1007"/>
      <c r="Y5" s="1007"/>
      <c r="Z5" s="1008"/>
      <c r="AA5" s="1006" t="s">
        <v>351</v>
      </c>
      <c r="AB5" s="1007"/>
      <c r="AC5" s="1007"/>
      <c r="AD5" s="1007"/>
      <c r="AE5" s="1007"/>
      <c r="AF5" s="1119" t="s">
        <v>352</v>
      </c>
      <c r="AG5" s="1007"/>
      <c r="AH5" s="1007"/>
      <c r="AI5" s="1007"/>
      <c r="AJ5" s="1022"/>
      <c r="AK5" s="1007" t="s">
        <v>353</v>
      </c>
      <c r="AL5" s="1007"/>
      <c r="AM5" s="1007"/>
      <c r="AN5" s="1007"/>
      <c r="AO5" s="1008"/>
      <c r="AP5" s="1006" t="s">
        <v>354</v>
      </c>
      <c r="AQ5" s="1007"/>
      <c r="AR5" s="1007"/>
      <c r="AS5" s="1007"/>
      <c r="AT5" s="1008"/>
      <c r="AU5" s="1006" t="s">
        <v>355</v>
      </c>
      <c r="AV5" s="1007"/>
      <c r="AW5" s="1007"/>
      <c r="AX5" s="1007"/>
      <c r="AY5" s="1022"/>
      <c r="AZ5" s="209"/>
      <c r="BA5" s="209"/>
      <c r="BB5" s="209"/>
      <c r="BC5" s="209"/>
      <c r="BD5" s="209"/>
      <c r="BE5" s="210"/>
      <c r="BF5" s="210"/>
      <c r="BG5" s="210"/>
      <c r="BH5" s="210"/>
      <c r="BI5" s="210"/>
      <c r="BJ5" s="210"/>
      <c r="BK5" s="210"/>
      <c r="BL5" s="210"/>
      <c r="BM5" s="210"/>
      <c r="BN5" s="210"/>
      <c r="BO5" s="210"/>
      <c r="BP5" s="210"/>
      <c r="BQ5" s="1000" t="s">
        <v>356</v>
      </c>
      <c r="BR5" s="1001"/>
      <c r="BS5" s="1001"/>
      <c r="BT5" s="1001"/>
      <c r="BU5" s="1001"/>
      <c r="BV5" s="1001"/>
      <c r="BW5" s="1001"/>
      <c r="BX5" s="1001"/>
      <c r="BY5" s="1001"/>
      <c r="BZ5" s="1001"/>
      <c r="CA5" s="1001"/>
      <c r="CB5" s="1001"/>
      <c r="CC5" s="1001"/>
      <c r="CD5" s="1001"/>
      <c r="CE5" s="1001"/>
      <c r="CF5" s="1001"/>
      <c r="CG5" s="1002"/>
      <c r="CH5" s="1006" t="s">
        <v>357</v>
      </c>
      <c r="CI5" s="1007"/>
      <c r="CJ5" s="1007"/>
      <c r="CK5" s="1007"/>
      <c r="CL5" s="1008"/>
      <c r="CM5" s="1006" t="s">
        <v>358</v>
      </c>
      <c r="CN5" s="1007"/>
      <c r="CO5" s="1007"/>
      <c r="CP5" s="1007"/>
      <c r="CQ5" s="1008"/>
      <c r="CR5" s="1006" t="s">
        <v>359</v>
      </c>
      <c r="CS5" s="1007"/>
      <c r="CT5" s="1007"/>
      <c r="CU5" s="1007"/>
      <c r="CV5" s="1008"/>
      <c r="CW5" s="1006" t="s">
        <v>360</v>
      </c>
      <c r="CX5" s="1007"/>
      <c r="CY5" s="1007"/>
      <c r="CZ5" s="1007"/>
      <c r="DA5" s="1008"/>
      <c r="DB5" s="1006" t="s">
        <v>361</v>
      </c>
      <c r="DC5" s="1007"/>
      <c r="DD5" s="1007"/>
      <c r="DE5" s="1007"/>
      <c r="DF5" s="1008"/>
      <c r="DG5" s="1104" t="s">
        <v>362</v>
      </c>
      <c r="DH5" s="1105"/>
      <c r="DI5" s="1105"/>
      <c r="DJ5" s="1105"/>
      <c r="DK5" s="1106"/>
      <c r="DL5" s="1104" t="s">
        <v>363</v>
      </c>
      <c r="DM5" s="1105"/>
      <c r="DN5" s="1105"/>
      <c r="DO5" s="1105"/>
      <c r="DP5" s="1106"/>
      <c r="DQ5" s="1006" t="s">
        <v>364</v>
      </c>
      <c r="DR5" s="1007"/>
      <c r="DS5" s="1007"/>
      <c r="DT5" s="1007"/>
      <c r="DU5" s="1008"/>
      <c r="DV5" s="1006" t="s">
        <v>355</v>
      </c>
      <c r="DW5" s="1007"/>
      <c r="DX5" s="1007"/>
      <c r="DY5" s="1007"/>
      <c r="DZ5" s="1022"/>
      <c r="EA5" s="207"/>
    </row>
    <row r="6" spans="1:131" s="208" customFormat="1" ht="26.25" customHeight="1" thickBot="1">
      <c r="A6" s="1003"/>
      <c r="B6" s="1004"/>
      <c r="C6" s="1004"/>
      <c r="D6" s="1004"/>
      <c r="E6" s="1004"/>
      <c r="F6" s="1004"/>
      <c r="G6" s="1004"/>
      <c r="H6" s="1004"/>
      <c r="I6" s="1004"/>
      <c r="J6" s="1004"/>
      <c r="K6" s="1004"/>
      <c r="L6" s="1004"/>
      <c r="M6" s="1004"/>
      <c r="N6" s="1004"/>
      <c r="O6" s="1004"/>
      <c r="P6" s="1005"/>
      <c r="Q6" s="1009"/>
      <c r="R6" s="1010"/>
      <c r="S6" s="1010"/>
      <c r="T6" s="1010"/>
      <c r="U6" s="1011"/>
      <c r="V6" s="1009"/>
      <c r="W6" s="1010"/>
      <c r="X6" s="1010"/>
      <c r="Y6" s="1010"/>
      <c r="Z6" s="1011"/>
      <c r="AA6" s="1009"/>
      <c r="AB6" s="1010"/>
      <c r="AC6" s="1010"/>
      <c r="AD6" s="1010"/>
      <c r="AE6" s="1010"/>
      <c r="AF6" s="1120"/>
      <c r="AG6" s="1010"/>
      <c r="AH6" s="1010"/>
      <c r="AI6" s="1010"/>
      <c r="AJ6" s="1023"/>
      <c r="AK6" s="1010"/>
      <c r="AL6" s="1010"/>
      <c r="AM6" s="1010"/>
      <c r="AN6" s="1010"/>
      <c r="AO6" s="1011"/>
      <c r="AP6" s="1009"/>
      <c r="AQ6" s="1010"/>
      <c r="AR6" s="1010"/>
      <c r="AS6" s="1010"/>
      <c r="AT6" s="1011"/>
      <c r="AU6" s="1009"/>
      <c r="AV6" s="1010"/>
      <c r="AW6" s="1010"/>
      <c r="AX6" s="1010"/>
      <c r="AY6" s="1023"/>
      <c r="AZ6" s="205"/>
      <c r="BA6" s="205"/>
      <c r="BB6" s="205"/>
      <c r="BC6" s="205"/>
      <c r="BD6" s="205"/>
      <c r="BE6" s="206"/>
      <c r="BF6" s="206"/>
      <c r="BG6" s="206"/>
      <c r="BH6" s="206"/>
      <c r="BI6" s="206"/>
      <c r="BJ6" s="206"/>
      <c r="BK6" s="206"/>
      <c r="BL6" s="206"/>
      <c r="BM6" s="206"/>
      <c r="BN6" s="206"/>
      <c r="BO6" s="206"/>
      <c r="BP6" s="206"/>
      <c r="BQ6" s="1003"/>
      <c r="BR6" s="1004"/>
      <c r="BS6" s="1004"/>
      <c r="BT6" s="1004"/>
      <c r="BU6" s="1004"/>
      <c r="BV6" s="1004"/>
      <c r="BW6" s="1004"/>
      <c r="BX6" s="1004"/>
      <c r="BY6" s="1004"/>
      <c r="BZ6" s="1004"/>
      <c r="CA6" s="1004"/>
      <c r="CB6" s="1004"/>
      <c r="CC6" s="1004"/>
      <c r="CD6" s="1004"/>
      <c r="CE6" s="1004"/>
      <c r="CF6" s="1004"/>
      <c r="CG6" s="1005"/>
      <c r="CH6" s="1009"/>
      <c r="CI6" s="1010"/>
      <c r="CJ6" s="1010"/>
      <c r="CK6" s="1010"/>
      <c r="CL6" s="1011"/>
      <c r="CM6" s="1009"/>
      <c r="CN6" s="1010"/>
      <c r="CO6" s="1010"/>
      <c r="CP6" s="1010"/>
      <c r="CQ6" s="1011"/>
      <c r="CR6" s="1009"/>
      <c r="CS6" s="1010"/>
      <c r="CT6" s="1010"/>
      <c r="CU6" s="1010"/>
      <c r="CV6" s="1011"/>
      <c r="CW6" s="1009"/>
      <c r="CX6" s="1010"/>
      <c r="CY6" s="1010"/>
      <c r="CZ6" s="1010"/>
      <c r="DA6" s="1011"/>
      <c r="DB6" s="1009"/>
      <c r="DC6" s="1010"/>
      <c r="DD6" s="1010"/>
      <c r="DE6" s="1010"/>
      <c r="DF6" s="1011"/>
      <c r="DG6" s="1107"/>
      <c r="DH6" s="1108"/>
      <c r="DI6" s="1108"/>
      <c r="DJ6" s="1108"/>
      <c r="DK6" s="1109"/>
      <c r="DL6" s="1107"/>
      <c r="DM6" s="1108"/>
      <c r="DN6" s="1108"/>
      <c r="DO6" s="1108"/>
      <c r="DP6" s="1109"/>
      <c r="DQ6" s="1009"/>
      <c r="DR6" s="1010"/>
      <c r="DS6" s="1010"/>
      <c r="DT6" s="1010"/>
      <c r="DU6" s="1011"/>
      <c r="DV6" s="1009"/>
      <c r="DW6" s="1010"/>
      <c r="DX6" s="1010"/>
      <c r="DY6" s="1010"/>
      <c r="DZ6" s="1023"/>
      <c r="EA6" s="207"/>
    </row>
    <row r="7" spans="1:131" s="208" customFormat="1" ht="26.25" customHeight="1" thickTop="1">
      <c r="A7" s="211">
        <v>1</v>
      </c>
      <c r="B7" s="1056" t="s">
        <v>365</v>
      </c>
      <c r="C7" s="1057"/>
      <c r="D7" s="1057"/>
      <c r="E7" s="1057"/>
      <c r="F7" s="1057"/>
      <c r="G7" s="1057"/>
      <c r="H7" s="1057"/>
      <c r="I7" s="1057"/>
      <c r="J7" s="1057"/>
      <c r="K7" s="1057"/>
      <c r="L7" s="1057"/>
      <c r="M7" s="1057"/>
      <c r="N7" s="1057"/>
      <c r="O7" s="1057"/>
      <c r="P7" s="1058"/>
      <c r="Q7" s="1110">
        <v>146395</v>
      </c>
      <c r="R7" s="1111"/>
      <c r="S7" s="1111"/>
      <c r="T7" s="1111"/>
      <c r="U7" s="1111"/>
      <c r="V7" s="1111">
        <v>140776</v>
      </c>
      <c r="W7" s="1111"/>
      <c r="X7" s="1111"/>
      <c r="Y7" s="1111"/>
      <c r="Z7" s="1111"/>
      <c r="AA7" s="1111">
        <v>4619</v>
      </c>
      <c r="AB7" s="1111"/>
      <c r="AC7" s="1111"/>
      <c r="AD7" s="1111"/>
      <c r="AE7" s="1112"/>
      <c r="AF7" s="1113">
        <v>4359</v>
      </c>
      <c r="AG7" s="1114"/>
      <c r="AH7" s="1114"/>
      <c r="AI7" s="1114"/>
      <c r="AJ7" s="1115"/>
      <c r="AK7" s="1097">
        <f>(121410804+3411570078)/1000000</f>
        <v>3532.9808819999998</v>
      </c>
      <c r="AL7" s="1098"/>
      <c r="AM7" s="1098"/>
      <c r="AN7" s="1098"/>
      <c r="AO7" s="1098"/>
      <c r="AP7" s="1098">
        <v>74361</v>
      </c>
      <c r="AQ7" s="1098"/>
      <c r="AR7" s="1098"/>
      <c r="AS7" s="1098"/>
      <c r="AT7" s="1098"/>
      <c r="AU7" s="1099"/>
      <c r="AV7" s="1099"/>
      <c r="AW7" s="1099"/>
      <c r="AX7" s="1099"/>
      <c r="AY7" s="1100"/>
      <c r="AZ7" s="205"/>
      <c r="BA7" s="205"/>
      <c r="BB7" s="205"/>
      <c r="BC7" s="205"/>
      <c r="BD7" s="205"/>
      <c r="BE7" s="206"/>
      <c r="BF7" s="206"/>
      <c r="BG7" s="206"/>
      <c r="BH7" s="206"/>
      <c r="BI7" s="206"/>
      <c r="BJ7" s="206"/>
      <c r="BK7" s="206"/>
      <c r="BL7" s="206"/>
      <c r="BM7" s="206"/>
      <c r="BN7" s="206"/>
      <c r="BO7" s="206"/>
      <c r="BP7" s="206"/>
      <c r="BQ7" s="212">
        <v>1</v>
      </c>
      <c r="BR7" s="213"/>
      <c r="BS7" s="1101" t="s">
        <v>549</v>
      </c>
      <c r="BT7" s="1102"/>
      <c r="BU7" s="1102"/>
      <c r="BV7" s="1102"/>
      <c r="BW7" s="1102"/>
      <c r="BX7" s="1102"/>
      <c r="BY7" s="1102"/>
      <c r="BZ7" s="1102"/>
      <c r="CA7" s="1102"/>
      <c r="CB7" s="1102"/>
      <c r="CC7" s="1102"/>
      <c r="CD7" s="1102"/>
      <c r="CE7" s="1102"/>
      <c r="CF7" s="1102"/>
      <c r="CG7" s="1103"/>
      <c r="CH7" s="1094">
        <v>0</v>
      </c>
      <c r="CI7" s="1095"/>
      <c r="CJ7" s="1095"/>
      <c r="CK7" s="1095"/>
      <c r="CL7" s="1096"/>
      <c r="CM7" s="1094">
        <v>55</v>
      </c>
      <c r="CN7" s="1095"/>
      <c r="CO7" s="1095"/>
      <c r="CP7" s="1095"/>
      <c r="CQ7" s="1096"/>
      <c r="CR7" s="1094">
        <v>5</v>
      </c>
      <c r="CS7" s="1095"/>
      <c r="CT7" s="1095"/>
      <c r="CU7" s="1095"/>
      <c r="CV7" s="1096"/>
      <c r="CW7" s="1094" t="s">
        <v>550</v>
      </c>
      <c r="CX7" s="1095"/>
      <c r="CY7" s="1095"/>
      <c r="CZ7" s="1095"/>
      <c r="DA7" s="1096"/>
      <c r="DB7" s="1094">
        <v>51</v>
      </c>
      <c r="DC7" s="1095"/>
      <c r="DD7" s="1095"/>
      <c r="DE7" s="1095"/>
      <c r="DF7" s="1096"/>
      <c r="DG7" s="1094">
        <v>426</v>
      </c>
      <c r="DH7" s="1095"/>
      <c r="DI7" s="1095"/>
      <c r="DJ7" s="1095"/>
      <c r="DK7" s="1096"/>
      <c r="DL7" s="1094" t="s">
        <v>486</v>
      </c>
      <c r="DM7" s="1095"/>
      <c r="DN7" s="1095"/>
      <c r="DO7" s="1095"/>
      <c r="DP7" s="1096"/>
      <c r="DQ7" s="1094" t="s">
        <v>486</v>
      </c>
      <c r="DR7" s="1095"/>
      <c r="DS7" s="1095"/>
      <c r="DT7" s="1095"/>
      <c r="DU7" s="1096"/>
      <c r="DV7" s="1121"/>
      <c r="DW7" s="1122"/>
      <c r="DX7" s="1122"/>
      <c r="DY7" s="1122"/>
      <c r="DZ7" s="1123"/>
      <c r="EA7" s="207"/>
    </row>
    <row r="8" spans="1:131" s="208" customFormat="1" ht="26.25" customHeight="1">
      <c r="A8" s="214">
        <v>2</v>
      </c>
      <c r="B8" s="1036"/>
      <c r="C8" s="1037"/>
      <c r="D8" s="1037"/>
      <c r="E8" s="1037"/>
      <c r="F8" s="1037"/>
      <c r="G8" s="1037"/>
      <c r="H8" s="1037"/>
      <c r="I8" s="1037"/>
      <c r="J8" s="1037"/>
      <c r="K8" s="1037"/>
      <c r="L8" s="1037"/>
      <c r="M8" s="1037"/>
      <c r="N8" s="1037"/>
      <c r="O8" s="1037"/>
      <c r="P8" s="1038"/>
      <c r="Q8" s="1048"/>
      <c r="R8" s="1049"/>
      <c r="S8" s="1049"/>
      <c r="T8" s="1049"/>
      <c r="U8" s="1049"/>
      <c r="V8" s="1049"/>
      <c r="W8" s="1049"/>
      <c r="X8" s="1049"/>
      <c r="Y8" s="1049"/>
      <c r="Z8" s="1049"/>
      <c r="AA8" s="1049"/>
      <c r="AB8" s="1049"/>
      <c r="AC8" s="1049"/>
      <c r="AD8" s="1049"/>
      <c r="AE8" s="1050"/>
      <c r="AF8" s="1042"/>
      <c r="AG8" s="1043"/>
      <c r="AH8" s="1043"/>
      <c r="AI8" s="1043"/>
      <c r="AJ8" s="1044"/>
      <c r="AK8" s="1092"/>
      <c r="AL8" s="1093"/>
      <c r="AM8" s="1093"/>
      <c r="AN8" s="1093"/>
      <c r="AO8" s="1093"/>
      <c r="AP8" s="1093"/>
      <c r="AQ8" s="1093"/>
      <c r="AR8" s="1093"/>
      <c r="AS8" s="1093"/>
      <c r="AT8" s="1093"/>
      <c r="AU8" s="1090"/>
      <c r="AV8" s="1090"/>
      <c r="AW8" s="1090"/>
      <c r="AX8" s="1090"/>
      <c r="AY8" s="1091"/>
      <c r="AZ8" s="205"/>
      <c r="BA8" s="205"/>
      <c r="BB8" s="205"/>
      <c r="BC8" s="205"/>
      <c r="BD8" s="205"/>
      <c r="BE8" s="206"/>
      <c r="BF8" s="206"/>
      <c r="BG8" s="206"/>
      <c r="BH8" s="206"/>
      <c r="BI8" s="206"/>
      <c r="BJ8" s="206"/>
      <c r="BK8" s="206"/>
      <c r="BL8" s="206"/>
      <c r="BM8" s="206"/>
      <c r="BN8" s="206"/>
      <c r="BO8" s="206"/>
      <c r="BP8" s="206"/>
      <c r="BQ8" s="215">
        <v>2</v>
      </c>
      <c r="BR8" s="216"/>
      <c r="BS8" s="1019" t="s">
        <v>551</v>
      </c>
      <c r="BT8" s="1020"/>
      <c r="BU8" s="1020"/>
      <c r="BV8" s="1020"/>
      <c r="BW8" s="1020"/>
      <c r="BX8" s="1020"/>
      <c r="BY8" s="1020"/>
      <c r="BZ8" s="1020"/>
      <c r="CA8" s="1020"/>
      <c r="CB8" s="1020"/>
      <c r="CC8" s="1020"/>
      <c r="CD8" s="1020"/>
      <c r="CE8" s="1020"/>
      <c r="CF8" s="1020"/>
      <c r="CG8" s="1021"/>
      <c r="CH8" s="994">
        <v>56</v>
      </c>
      <c r="CI8" s="995"/>
      <c r="CJ8" s="995"/>
      <c r="CK8" s="995"/>
      <c r="CL8" s="996"/>
      <c r="CM8" s="994">
        <v>4277</v>
      </c>
      <c r="CN8" s="995"/>
      <c r="CO8" s="995"/>
      <c r="CP8" s="995"/>
      <c r="CQ8" s="996"/>
      <c r="CR8" s="994">
        <v>2350</v>
      </c>
      <c r="CS8" s="995"/>
      <c r="CT8" s="995"/>
      <c r="CU8" s="995"/>
      <c r="CV8" s="996"/>
      <c r="CW8" s="994" t="s">
        <v>486</v>
      </c>
      <c r="CX8" s="995"/>
      <c r="CY8" s="995"/>
      <c r="CZ8" s="995"/>
      <c r="DA8" s="996"/>
      <c r="DB8" s="994" t="s">
        <v>552</v>
      </c>
      <c r="DC8" s="995"/>
      <c r="DD8" s="995"/>
      <c r="DE8" s="995"/>
      <c r="DF8" s="996"/>
      <c r="DG8" s="994" t="s">
        <v>486</v>
      </c>
      <c r="DH8" s="995"/>
      <c r="DI8" s="995"/>
      <c r="DJ8" s="995"/>
      <c r="DK8" s="996"/>
      <c r="DL8" s="994" t="s">
        <v>486</v>
      </c>
      <c r="DM8" s="995"/>
      <c r="DN8" s="995"/>
      <c r="DO8" s="995"/>
      <c r="DP8" s="996"/>
      <c r="DQ8" s="994" t="s">
        <v>486</v>
      </c>
      <c r="DR8" s="995"/>
      <c r="DS8" s="995"/>
      <c r="DT8" s="995"/>
      <c r="DU8" s="996"/>
      <c r="DV8" s="997"/>
      <c r="DW8" s="998"/>
      <c r="DX8" s="998"/>
      <c r="DY8" s="998"/>
      <c r="DZ8" s="999"/>
      <c r="EA8" s="207"/>
    </row>
    <row r="9" spans="1:131" s="208" customFormat="1" ht="26.25" customHeight="1">
      <c r="A9" s="214">
        <v>3</v>
      </c>
      <c r="B9" s="1036"/>
      <c r="C9" s="1037"/>
      <c r="D9" s="1037"/>
      <c r="E9" s="1037"/>
      <c r="F9" s="1037"/>
      <c r="G9" s="1037"/>
      <c r="H9" s="1037"/>
      <c r="I9" s="1037"/>
      <c r="J9" s="1037"/>
      <c r="K9" s="1037"/>
      <c r="L9" s="1037"/>
      <c r="M9" s="1037"/>
      <c r="N9" s="1037"/>
      <c r="O9" s="1037"/>
      <c r="P9" s="1038"/>
      <c r="Q9" s="1048"/>
      <c r="R9" s="1049"/>
      <c r="S9" s="1049"/>
      <c r="T9" s="1049"/>
      <c r="U9" s="1049"/>
      <c r="V9" s="1049"/>
      <c r="W9" s="1049"/>
      <c r="X9" s="1049"/>
      <c r="Y9" s="1049"/>
      <c r="Z9" s="1049"/>
      <c r="AA9" s="1049"/>
      <c r="AB9" s="1049"/>
      <c r="AC9" s="1049"/>
      <c r="AD9" s="1049"/>
      <c r="AE9" s="1050"/>
      <c r="AF9" s="1042"/>
      <c r="AG9" s="1043"/>
      <c r="AH9" s="1043"/>
      <c r="AI9" s="1043"/>
      <c r="AJ9" s="1044"/>
      <c r="AK9" s="1092"/>
      <c r="AL9" s="1093"/>
      <c r="AM9" s="1093"/>
      <c r="AN9" s="1093"/>
      <c r="AO9" s="1093"/>
      <c r="AP9" s="1093"/>
      <c r="AQ9" s="1093"/>
      <c r="AR9" s="1093"/>
      <c r="AS9" s="1093"/>
      <c r="AT9" s="1093"/>
      <c r="AU9" s="1090"/>
      <c r="AV9" s="1090"/>
      <c r="AW9" s="1090"/>
      <c r="AX9" s="1090"/>
      <c r="AY9" s="1091"/>
      <c r="AZ9" s="205"/>
      <c r="BA9" s="205"/>
      <c r="BB9" s="205"/>
      <c r="BC9" s="205"/>
      <c r="BD9" s="205"/>
      <c r="BE9" s="206"/>
      <c r="BF9" s="206"/>
      <c r="BG9" s="206"/>
      <c r="BH9" s="206"/>
      <c r="BI9" s="206"/>
      <c r="BJ9" s="206"/>
      <c r="BK9" s="206"/>
      <c r="BL9" s="206"/>
      <c r="BM9" s="206"/>
      <c r="BN9" s="206"/>
      <c r="BO9" s="206"/>
      <c r="BP9" s="206"/>
      <c r="BQ9" s="215">
        <v>3</v>
      </c>
      <c r="BR9" s="216"/>
      <c r="BS9" s="1019" t="s">
        <v>553</v>
      </c>
      <c r="BT9" s="1020"/>
      <c r="BU9" s="1020"/>
      <c r="BV9" s="1020"/>
      <c r="BW9" s="1020"/>
      <c r="BX9" s="1020"/>
      <c r="BY9" s="1020"/>
      <c r="BZ9" s="1020"/>
      <c r="CA9" s="1020"/>
      <c r="CB9" s="1020"/>
      <c r="CC9" s="1020"/>
      <c r="CD9" s="1020"/>
      <c r="CE9" s="1020"/>
      <c r="CF9" s="1020"/>
      <c r="CG9" s="1021"/>
      <c r="CH9" s="994">
        <v>1</v>
      </c>
      <c r="CI9" s="995"/>
      <c r="CJ9" s="995"/>
      <c r="CK9" s="995"/>
      <c r="CL9" s="996"/>
      <c r="CM9" s="994">
        <v>85</v>
      </c>
      <c r="CN9" s="995"/>
      <c r="CO9" s="995"/>
      <c r="CP9" s="995"/>
      <c r="CQ9" s="996"/>
      <c r="CR9" s="994">
        <v>3</v>
      </c>
      <c r="CS9" s="995"/>
      <c r="CT9" s="995"/>
      <c r="CU9" s="995"/>
      <c r="CV9" s="996"/>
      <c r="CW9" s="994">
        <v>22</v>
      </c>
      <c r="CX9" s="995"/>
      <c r="CY9" s="995"/>
      <c r="CZ9" s="995"/>
      <c r="DA9" s="996"/>
      <c r="DB9" s="994" t="s">
        <v>486</v>
      </c>
      <c r="DC9" s="995"/>
      <c r="DD9" s="995"/>
      <c r="DE9" s="995"/>
      <c r="DF9" s="996"/>
      <c r="DG9" s="994" t="s">
        <v>486</v>
      </c>
      <c r="DH9" s="995"/>
      <c r="DI9" s="995"/>
      <c r="DJ9" s="995"/>
      <c r="DK9" s="996"/>
      <c r="DL9" s="994" t="s">
        <v>486</v>
      </c>
      <c r="DM9" s="995"/>
      <c r="DN9" s="995"/>
      <c r="DO9" s="995"/>
      <c r="DP9" s="996"/>
      <c r="DQ9" s="994" t="s">
        <v>486</v>
      </c>
      <c r="DR9" s="995"/>
      <c r="DS9" s="995"/>
      <c r="DT9" s="995"/>
      <c r="DU9" s="996"/>
      <c r="DV9" s="997"/>
      <c r="DW9" s="998"/>
      <c r="DX9" s="998"/>
      <c r="DY9" s="998"/>
      <c r="DZ9" s="999"/>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8"/>
      <c r="R10" s="1049"/>
      <c r="S10" s="1049"/>
      <c r="T10" s="1049"/>
      <c r="U10" s="1049"/>
      <c r="V10" s="1049"/>
      <c r="W10" s="1049"/>
      <c r="X10" s="1049"/>
      <c r="Y10" s="1049"/>
      <c r="Z10" s="1049"/>
      <c r="AA10" s="1049"/>
      <c r="AB10" s="1049"/>
      <c r="AC10" s="1049"/>
      <c r="AD10" s="1049"/>
      <c r="AE10" s="1050"/>
      <c r="AF10" s="1042"/>
      <c r="AG10" s="1043"/>
      <c r="AH10" s="1043"/>
      <c r="AI10" s="1043"/>
      <c r="AJ10" s="1044"/>
      <c r="AK10" s="1092"/>
      <c r="AL10" s="1093"/>
      <c r="AM10" s="1093"/>
      <c r="AN10" s="1093"/>
      <c r="AO10" s="1093"/>
      <c r="AP10" s="1093"/>
      <c r="AQ10" s="1093"/>
      <c r="AR10" s="1093"/>
      <c r="AS10" s="1093"/>
      <c r="AT10" s="1093"/>
      <c r="AU10" s="1090"/>
      <c r="AV10" s="1090"/>
      <c r="AW10" s="1090"/>
      <c r="AX10" s="1090"/>
      <c r="AY10" s="1091"/>
      <c r="AZ10" s="205"/>
      <c r="BA10" s="205"/>
      <c r="BB10" s="205"/>
      <c r="BC10" s="205"/>
      <c r="BD10" s="205"/>
      <c r="BE10" s="206"/>
      <c r="BF10" s="206"/>
      <c r="BG10" s="206"/>
      <c r="BH10" s="206"/>
      <c r="BI10" s="206"/>
      <c r="BJ10" s="206"/>
      <c r="BK10" s="206"/>
      <c r="BL10" s="206"/>
      <c r="BM10" s="206"/>
      <c r="BN10" s="206"/>
      <c r="BO10" s="206"/>
      <c r="BP10" s="206"/>
      <c r="BQ10" s="215">
        <v>4</v>
      </c>
      <c r="BR10" s="216"/>
      <c r="BS10" s="1019" t="s">
        <v>554</v>
      </c>
      <c r="BT10" s="1020"/>
      <c r="BU10" s="1020"/>
      <c r="BV10" s="1020"/>
      <c r="BW10" s="1020"/>
      <c r="BX10" s="1020"/>
      <c r="BY10" s="1020"/>
      <c r="BZ10" s="1020"/>
      <c r="CA10" s="1020"/>
      <c r="CB10" s="1020"/>
      <c r="CC10" s="1020"/>
      <c r="CD10" s="1020"/>
      <c r="CE10" s="1020"/>
      <c r="CF10" s="1020"/>
      <c r="CG10" s="1021"/>
      <c r="CH10" s="994">
        <v>0</v>
      </c>
      <c r="CI10" s="995"/>
      <c r="CJ10" s="995"/>
      <c r="CK10" s="995"/>
      <c r="CL10" s="996"/>
      <c r="CM10" s="994">
        <v>23</v>
      </c>
      <c r="CN10" s="995"/>
      <c r="CO10" s="995"/>
      <c r="CP10" s="995"/>
      <c r="CQ10" s="996"/>
      <c r="CR10" s="994">
        <v>7</v>
      </c>
      <c r="CS10" s="995"/>
      <c r="CT10" s="995"/>
      <c r="CU10" s="995"/>
      <c r="CV10" s="996"/>
      <c r="CW10" s="994" t="s">
        <v>486</v>
      </c>
      <c r="CX10" s="995"/>
      <c r="CY10" s="995"/>
      <c r="CZ10" s="995"/>
      <c r="DA10" s="996"/>
      <c r="DB10" s="994" t="s">
        <v>486</v>
      </c>
      <c r="DC10" s="995"/>
      <c r="DD10" s="995"/>
      <c r="DE10" s="995"/>
      <c r="DF10" s="996"/>
      <c r="DG10" s="994" t="s">
        <v>486</v>
      </c>
      <c r="DH10" s="995"/>
      <c r="DI10" s="995"/>
      <c r="DJ10" s="995"/>
      <c r="DK10" s="996"/>
      <c r="DL10" s="994" t="s">
        <v>486</v>
      </c>
      <c r="DM10" s="995"/>
      <c r="DN10" s="995"/>
      <c r="DO10" s="995"/>
      <c r="DP10" s="996"/>
      <c r="DQ10" s="994" t="s">
        <v>486</v>
      </c>
      <c r="DR10" s="995"/>
      <c r="DS10" s="995"/>
      <c r="DT10" s="995"/>
      <c r="DU10" s="996"/>
      <c r="DV10" s="997"/>
      <c r="DW10" s="998"/>
      <c r="DX10" s="998"/>
      <c r="DY10" s="998"/>
      <c r="DZ10" s="999"/>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8"/>
      <c r="R11" s="1049"/>
      <c r="S11" s="1049"/>
      <c r="T11" s="1049"/>
      <c r="U11" s="1049"/>
      <c r="V11" s="1049"/>
      <c r="W11" s="1049"/>
      <c r="X11" s="1049"/>
      <c r="Y11" s="1049"/>
      <c r="Z11" s="1049"/>
      <c r="AA11" s="1049"/>
      <c r="AB11" s="1049"/>
      <c r="AC11" s="1049"/>
      <c r="AD11" s="1049"/>
      <c r="AE11" s="1050"/>
      <c r="AF11" s="1042"/>
      <c r="AG11" s="1043"/>
      <c r="AH11" s="1043"/>
      <c r="AI11" s="1043"/>
      <c r="AJ11" s="1044"/>
      <c r="AK11" s="1092"/>
      <c r="AL11" s="1093"/>
      <c r="AM11" s="1093"/>
      <c r="AN11" s="1093"/>
      <c r="AO11" s="1093"/>
      <c r="AP11" s="1093"/>
      <c r="AQ11" s="1093"/>
      <c r="AR11" s="1093"/>
      <c r="AS11" s="1093"/>
      <c r="AT11" s="1093"/>
      <c r="AU11" s="1090"/>
      <c r="AV11" s="1090"/>
      <c r="AW11" s="1090"/>
      <c r="AX11" s="1090"/>
      <c r="AY11" s="1091"/>
      <c r="AZ11" s="205"/>
      <c r="BA11" s="205"/>
      <c r="BB11" s="205"/>
      <c r="BC11" s="205"/>
      <c r="BD11" s="205"/>
      <c r="BE11" s="206"/>
      <c r="BF11" s="206"/>
      <c r="BG11" s="206"/>
      <c r="BH11" s="206"/>
      <c r="BI11" s="206"/>
      <c r="BJ11" s="206"/>
      <c r="BK11" s="206"/>
      <c r="BL11" s="206"/>
      <c r="BM11" s="206"/>
      <c r="BN11" s="206"/>
      <c r="BO11" s="206"/>
      <c r="BP11" s="206"/>
      <c r="BQ11" s="215">
        <v>5</v>
      </c>
      <c r="BR11" s="216"/>
      <c r="BS11" s="1019" t="s">
        <v>555</v>
      </c>
      <c r="BT11" s="1020"/>
      <c r="BU11" s="1020"/>
      <c r="BV11" s="1020"/>
      <c r="BW11" s="1020"/>
      <c r="BX11" s="1020"/>
      <c r="BY11" s="1020"/>
      <c r="BZ11" s="1020"/>
      <c r="CA11" s="1020"/>
      <c r="CB11" s="1020"/>
      <c r="CC11" s="1020"/>
      <c r="CD11" s="1020"/>
      <c r="CE11" s="1020"/>
      <c r="CF11" s="1020"/>
      <c r="CG11" s="1021"/>
      <c r="CH11" s="994">
        <v>1</v>
      </c>
      <c r="CI11" s="995"/>
      <c r="CJ11" s="995"/>
      <c r="CK11" s="995"/>
      <c r="CL11" s="996"/>
      <c r="CM11" s="994">
        <v>21</v>
      </c>
      <c r="CN11" s="995"/>
      <c r="CO11" s="995"/>
      <c r="CP11" s="995"/>
      <c r="CQ11" s="996"/>
      <c r="CR11" s="994">
        <v>3</v>
      </c>
      <c r="CS11" s="995"/>
      <c r="CT11" s="995"/>
      <c r="CU11" s="995"/>
      <c r="CV11" s="996"/>
      <c r="CW11" s="994" t="s">
        <v>486</v>
      </c>
      <c r="CX11" s="995"/>
      <c r="CY11" s="995"/>
      <c r="CZ11" s="995"/>
      <c r="DA11" s="996"/>
      <c r="DB11" s="994" t="s">
        <v>486</v>
      </c>
      <c r="DC11" s="995"/>
      <c r="DD11" s="995"/>
      <c r="DE11" s="995"/>
      <c r="DF11" s="996"/>
      <c r="DG11" s="994" t="s">
        <v>486</v>
      </c>
      <c r="DH11" s="995"/>
      <c r="DI11" s="995"/>
      <c r="DJ11" s="995"/>
      <c r="DK11" s="996"/>
      <c r="DL11" s="994" t="s">
        <v>486</v>
      </c>
      <c r="DM11" s="995"/>
      <c r="DN11" s="995"/>
      <c r="DO11" s="995"/>
      <c r="DP11" s="996"/>
      <c r="DQ11" s="994" t="s">
        <v>486</v>
      </c>
      <c r="DR11" s="995"/>
      <c r="DS11" s="995"/>
      <c r="DT11" s="995"/>
      <c r="DU11" s="996"/>
      <c r="DV11" s="997"/>
      <c r="DW11" s="998"/>
      <c r="DX11" s="998"/>
      <c r="DY11" s="998"/>
      <c r="DZ11" s="999"/>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8"/>
      <c r="R12" s="1049"/>
      <c r="S12" s="1049"/>
      <c r="T12" s="1049"/>
      <c r="U12" s="1049"/>
      <c r="V12" s="1049"/>
      <c r="W12" s="1049"/>
      <c r="X12" s="1049"/>
      <c r="Y12" s="1049"/>
      <c r="Z12" s="1049"/>
      <c r="AA12" s="1049"/>
      <c r="AB12" s="1049"/>
      <c r="AC12" s="1049"/>
      <c r="AD12" s="1049"/>
      <c r="AE12" s="1050"/>
      <c r="AF12" s="1042"/>
      <c r="AG12" s="1043"/>
      <c r="AH12" s="1043"/>
      <c r="AI12" s="1043"/>
      <c r="AJ12" s="1044"/>
      <c r="AK12" s="1092"/>
      <c r="AL12" s="1093"/>
      <c r="AM12" s="1093"/>
      <c r="AN12" s="1093"/>
      <c r="AO12" s="1093"/>
      <c r="AP12" s="1093"/>
      <c r="AQ12" s="1093"/>
      <c r="AR12" s="1093"/>
      <c r="AS12" s="1093"/>
      <c r="AT12" s="1093"/>
      <c r="AU12" s="1090"/>
      <c r="AV12" s="1090"/>
      <c r="AW12" s="1090"/>
      <c r="AX12" s="1090"/>
      <c r="AY12" s="1091"/>
      <c r="AZ12" s="205"/>
      <c r="BA12" s="205"/>
      <c r="BB12" s="205"/>
      <c r="BC12" s="205"/>
      <c r="BD12" s="205"/>
      <c r="BE12" s="206"/>
      <c r="BF12" s="206"/>
      <c r="BG12" s="206"/>
      <c r="BH12" s="206"/>
      <c r="BI12" s="206"/>
      <c r="BJ12" s="206"/>
      <c r="BK12" s="206"/>
      <c r="BL12" s="206"/>
      <c r="BM12" s="206"/>
      <c r="BN12" s="206"/>
      <c r="BO12" s="206"/>
      <c r="BP12" s="206"/>
      <c r="BQ12" s="215">
        <v>6</v>
      </c>
      <c r="BR12" s="216"/>
      <c r="BS12" s="1019" t="s">
        <v>556</v>
      </c>
      <c r="BT12" s="1020"/>
      <c r="BU12" s="1020"/>
      <c r="BV12" s="1020"/>
      <c r="BW12" s="1020"/>
      <c r="BX12" s="1020"/>
      <c r="BY12" s="1020"/>
      <c r="BZ12" s="1020"/>
      <c r="CA12" s="1020"/>
      <c r="CB12" s="1020"/>
      <c r="CC12" s="1020"/>
      <c r="CD12" s="1020"/>
      <c r="CE12" s="1020"/>
      <c r="CF12" s="1020"/>
      <c r="CG12" s="1021"/>
      <c r="CH12" s="994">
        <v>-9</v>
      </c>
      <c r="CI12" s="995"/>
      <c r="CJ12" s="995"/>
      <c r="CK12" s="995"/>
      <c r="CL12" s="996"/>
      <c r="CM12" s="994">
        <v>78</v>
      </c>
      <c r="CN12" s="995"/>
      <c r="CO12" s="995"/>
      <c r="CP12" s="995"/>
      <c r="CQ12" s="996"/>
      <c r="CR12" s="994">
        <v>3</v>
      </c>
      <c r="CS12" s="995"/>
      <c r="CT12" s="995"/>
      <c r="CU12" s="995"/>
      <c r="CV12" s="996"/>
      <c r="CW12" s="994">
        <v>21</v>
      </c>
      <c r="CX12" s="995"/>
      <c r="CY12" s="995"/>
      <c r="CZ12" s="995"/>
      <c r="DA12" s="996"/>
      <c r="DB12" s="994" t="s">
        <v>486</v>
      </c>
      <c r="DC12" s="995"/>
      <c r="DD12" s="995"/>
      <c r="DE12" s="995"/>
      <c r="DF12" s="996"/>
      <c r="DG12" s="994" t="s">
        <v>486</v>
      </c>
      <c r="DH12" s="995"/>
      <c r="DI12" s="995"/>
      <c r="DJ12" s="995"/>
      <c r="DK12" s="996"/>
      <c r="DL12" s="994" t="s">
        <v>486</v>
      </c>
      <c r="DM12" s="995"/>
      <c r="DN12" s="995"/>
      <c r="DO12" s="995"/>
      <c r="DP12" s="996"/>
      <c r="DQ12" s="994" t="s">
        <v>486</v>
      </c>
      <c r="DR12" s="995"/>
      <c r="DS12" s="995"/>
      <c r="DT12" s="995"/>
      <c r="DU12" s="996"/>
      <c r="DV12" s="997"/>
      <c r="DW12" s="998"/>
      <c r="DX12" s="998"/>
      <c r="DY12" s="998"/>
      <c r="DZ12" s="999"/>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8"/>
      <c r="R13" s="1049"/>
      <c r="S13" s="1049"/>
      <c r="T13" s="1049"/>
      <c r="U13" s="1049"/>
      <c r="V13" s="1049"/>
      <c r="W13" s="1049"/>
      <c r="X13" s="1049"/>
      <c r="Y13" s="1049"/>
      <c r="Z13" s="1049"/>
      <c r="AA13" s="1049"/>
      <c r="AB13" s="1049"/>
      <c r="AC13" s="1049"/>
      <c r="AD13" s="1049"/>
      <c r="AE13" s="1050"/>
      <c r="AF13" s="1042"/>
      <c r="AG13" s="1043"/>
      <c r="AH13" s="1043"/>
      <c r="AI13" s="1043"/>
      <c r="AJ13" s="1044"/>
      <c r="AK13" s="1092"/>
      <c r="AL13" s="1093"/>
      <c r="AM13" s="1093"/>
      <c r="AN13" s="1093"/>
      <c r="AO13" s="1093"/>
      <c r="AP13" s="1093"/>
      <c r="AQ13" s="1093"/>
      <c r="AR13" s="1093"/>
      <c r="AS13" s="1093"/>
      <c r="AT13" s="1093"/>
      <c r="AU13" s="1090"/>
      <c r="AV13" s="1090"/>
      <c r="AW13" s="1090"/>
      <c r="AX13" s="1090"/>
      <c r="AY13" s="1091"/>
      <c r="AZ13" s="205"/>
      <c r="BA13" s="205"/>
      <c r="BB13" s="205"/>
      <c r="BC13" s="205"/>
      <c r="BD13" s="205"/>
      <c r="BE13" s="206"/>
      <c r="BF13" s="206"/>
      <c r="BG13" s="206"/>
      <c r="BH13" s="206"/>
      <c r="BI13" s="206"/>
      <c r="BJ13" s="206"/>
      <c r="BK13" s="206"/>
      <c r="BL13" s="206"/>
      <c r="BM13" s="206"/>
      <c r="BN13" s="206"/>
      <c r="BO13" s="206"/>
      <c r="BP13" s="206"/>
      <c r="BQ13" s="215">
        <v>7</v>
      </c>
      <c r="BR13" s="216"/>
      <c r="BS13" s="1019" t="s">
        <v>557</v>
      </c>
      <c r="BT13" s="1020"/>
      <c r="BU13" s="1020"/>
      <c r="BV13" s="1020"/>
      <c r="BW13" s="1020"/>
      <c r="BX13" s="1020"/>
      <c r="BY13" s="1020"/>
      <c r="BZ13" s="1020"/>
      <c r="CA13" s="1020"/>
      <c r="CB13" s="1020"/>
      <c r="CC13" s="1020"/>
      <c r="CD13" s="1020"/>
      <c r="CE13" s="1020"/>
      <c r="CF13" s="1020"/>
      <c r="CG13" s="1021"/>
      <c r="CH13" s="994">
        <v>-1</v>
      </c>
      <c r="CI13" s="995"/>
      <c r="CJ13" s="995"/>
      <c r="CK13" s="995"/>
      <c r="CL13" s="996"/>
      <c r="CM13" s="994">
        <v>6</v>
      </c>
      <c r="CN13" s="995"/>
      <c r="CO13" s="995"/>
      <c r="CP13" s="995"/>
      <c r="CQ13" s="996"/>
      <c r="CR13" s="994">
        <v>2</v>
      </c>
      <c r="CS13" s="995"/>
      <c r="CT13" s="995"/>
      <c r="CU13" s="995"/>
      <c r="CV13" s="996"/>
      <c r="CW13" s="994">
        <v>64</v>
      </c>
      <c r="CX13" s="995"/>
      <c r="CY13" s="995"/>
      <c r="CZ13" s="995"/>
      <c r="DA13" s="996"/>
      <c r="DB13" s="994" t="s">
        <v>486</v>
      </c>
      <c r="DC13" s="995"/>
      <c r="DD13" s="995"/>
      <c r="DE13" s="995"/>
      <c r="DF13" s="996"/>
      <c r="DG13" s="994" t="s">
        <v>486</v>
      </c>
      <c r="DH13" s="995"/>
      <c r="DI13" s="995"/>
      <c r="DJ13" s="995"/>
      <c r="DK13" s="996"/>
      <c r="DL13" s="994" t="s">
        <v>486</v>
      </c>
      <c r="DM13" s="995"/>
      <c r="DN13" s="995"/>
      <c r="DO13" s="995"/>
      <c r="DP13" s="996"/>
      <c r="DQ13" s="994" t="s">
        <v>486</v>
      </c>
      <c r="DR13" s="995"/>
      <c r="DS13" s="995"/>
      <c r="DT13" s="995"/>
      <c r="DU13" s="996"/>
      <c r="DV13" s="997"/>
      <c r="DW13" s="998"/>
      <c r="DX13" s="998"/>
      <c r="DY13" s="998"/>
      <c r="DZ13" s="999"/>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8"/>
      <c r="R14" s="1049"/>
      <c r="S14" s="1049"/>
      <c r="T14" s="1049"/>
      <c r="U14" s="1049"/>
      <c r="V14" s="1049"/>
      <c r="W14" s="1049"/>
      <c r="X14" s="1049"/>
      <c r="Y14" s="1049"/>
      <c r="Z14" s="1049"/>
      <c r="AA14" s="1049"/>
      <c r="AB14" s="1049"/>
      <c r="AC14" s="1049"/>
      <c r="AD14" s="1049"/>
      <c r="AE14" s="1050"/>
      <c r="AF14" s="1042"/>
      <c r="AG14" s="1043"/>
      <c r="AH14" s="1043"/>
      <c r="AI14" s="1043"/>
      <c r="AJ14" s="1044"/>
      <c r="AK14" s="1092"/>
      <c r="AL14" s="1093"/>
      <c r="AM14" s="1093"/>
      <c r="AN14" s="1093"/>
      <c r="AO14" s="1093"/>
      <c r="AP14" s="1093"/>
      <c r="AQ14" s="1093"/>
      <c r="AR14" s="1093"/>
      <c r="AS14" s="1093"/>
      <c r="AT14" s="1093"/>
      <c r="AU14" s="1090"/>
      <c r="AV14" s="1090"/>
      <c r="AW14" s="1090"/>
      <c r="AX14" s="1090"/>
      <c r="AY14" s="1091"/>
      <c r="AZ14" s="205"/>
      <c r="BA14" s="205"/>
      <c r="BB14" s="205"/>
      <c r="BC14" s="205"/>
      <c r="BD14" s="205"/>
      <c r="BE14" s="206"/>
      <c r="BF14" s="206"/>
      <c r="BG14" s="206"/>
      <c r="BH14" s="206"/>
      <c r="BI14" s="206"/>
      <c r="BJ14" s="206"/>
      <c r="BK14" s="206"/>
      <c r="BL14" s="206"/>
      <c r="BM14" s="206"/>
      <c r="BN14" s="206"/>
      <c r="BO14" s="206"/>
      <c r="BP14" s="206"/>
      <c r="BQ14" s="215">
        <v>8</v>
      </c>
      <c r="BR14" s="216"/>
      <c r="BS14" s="1019" t="s">
        <v>558</v>
      </c>
      <c r="BT14" s="1020"/>
      <c r="BU14" s="1020"/>
      <c r="BV14" s="1020"/>
      <c r="BW14" s="1020"/>
      <c r="BX14" s="1020"/>
      <c r="BY14" s="1020"/>
      <c r="BZ14" s="1020"/>
      <c r="CA14" s="1020"/>
      <c r="CB14" s="1020"/>
      <c r="CC14" s="1020"/>
      <c r="CD14" s="1020"/>
      <c r="CE14" s="1020"/>
      <c r="CF14" s="1020"/>
      <c r="CG14" s="1021"/>
      <c r="CH14" s="994">
        <v>15</v>
      </c>
      <c r="CI14" s="995"/>
      <c r="CJ14" s="995"/>
      <c r="CK14" s="995"/>
      <c r="CL14" s="996"/>
      <c r="CM14" s="994">
        <v>59</v>
      </c>
      <c r="CN14" s="995"/>
      <c r="CO14" s="995"/>
      <c r="CP14" s="995"/>
      <c r="CQ14" s="996"/>
      <c r="CR14" s="994">
        <v>3</v>
      </c>
      <c r="CS14" s="995"/>
      <c r="CT14" s="995"/>
      <c r="CU14" s="995"/>
      <c r="CV14" s="996"/>
      <c r="CW14" s="994">
        <v>0</v>
      </c>
      <c r="CX14" s="995"/>
      <c r="CY14" s="995"/>
      <c r="CZ14" s="995"/>
      <c r="DA14" s="996"/>
      <c r="DB14" s="994" t="s">
        <v>486</v>
      </c>
      <c r="DC14" s="995"/>
      <c r="DD14" s="995"/>
      <c r="DE14" s="995"/>
      <c r="DF14" s="996"/>
      <c r="DG14" s="994" t="s">
        <v>486</v>
      </c>
      <c r="DH14" s="995"/>
      <c r="DI14" s="995"/>
      <c r="DJ14" s="995"/>
      <c r="DK14" s="996"/>
      <c r="DL14" s="994" t="s">
        <v>486</v>
      </c>
      <c r="DM14" s="995"/>
      <c r="DN14" s="995"/>
      <c r="DO14" s="995"/>
      <c r="DP14" s="996"/>
      <c r="DQ14" s="994" t="s">
        <v>486</v>
      </c>
      <c r="DR14" s="995"/>
      <c r="DS14" s="995"/>
      <c r="DT14" s="995"/>
      <c r="DU14" s="996"/>
      <c r="DV14" s="997"/>
      <c r="DW14" s="998"/>
      <c r="DX14" s="998"/>
      <c r="DY14" s="998"/>
      <c r="DZ14" s="999"/>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8"/>
      <c r="R15" s="1049"/>
      <c r="S15" s="1049"/>
      <c r="T15" s="1049"/>
      <c r="U15" s="1049"/>
      <c r="V15" s="1049"/>
      <c r="W15" s="1049"/>
      <c r="X15" s="1049"/>
      <c r="Y15" s="1049"/>
      <c r="Z15" s="1049"/>
      <c r="AA15" s="1049"/>
      <c r="AB15" s="1049"/>
      <c r="AC15" s="1049"/>
      <c r="AD15" s="1049"/>
      <c r="AE15" s="1050"/>
      <c r="AF15" s="1042"/>
      <c r="AG15" s="1043"/>
      <c r="AH15" s="1043"/>
      <c r="AI15" s="1043"/>
      <c r="AJ15" s="1044"/>
      <c r="AK15" s="1092"/>
      <c r="AL15" s="1093"/>
      <c r="AM15" s="1093"/>
      <c r="AN15" s="1093"/>
      <c r="AO15" s="1093"/>
      <c r="AP15" s="1093"/>
      <c r="AQ15" s="1093"/>
      <c r="AR15" s="1093"/>
      <c r="AS15" s="1093"/>
      <c r="AT15" s="1093"/>
      <c r="AU15" s="1090"/>
      <c r="AV15" s="1090"/>
      <c r="AW15" s="1090"/>
      <c r="AX15" s="1090"/>
      <c r="AY15" s="1091"/>
      <c r="AZ15" s="205"/>
      <c r="BA15" s="205"/>
      <c r="BB15" s="205"/>
      <c r="BC15" s="205"/>
      <c r="BD15" s="205"/>
      <c r="BE15" s="206"/>
      <c r="BF15" s="206"/>
      <c r="BG15" s="206"/>
      <c r="BH15" s="206"/>
      <c r="BI15" s="206"/>
      <c r="BJ15" s="206"/>
      <c r="BK15" s="206"/>
      <c r="BL15" s="206"/>
      <c r="BM15" s="206"/>
      <c r="BN15" s="206"/>
      <c r="BO15" s="206"/>
      <c r="BP15" s="206"/>
      <c r="BQ15" s="215">
        <v>9</v>
      </c>
      <c r="BR15" s="216"/>
      <c r="BS15" s="1019" t="s">
        <v>559</v>
      </c>
      <c r="BT15" s="1020"/>
      <c r="BU15" s="1020"/>
      <c r="BV15" s="1020"/>
      <c r="BW15" s="1020"/>
      <c r="BX15" s="1020"/>
      <c r="BY15" s="1020"/>
      <c r="BZ15" s="1020"/>
      <c r="CA15" s="1020"/>
      <c r="CB15" s="1020"/>
      <c r="CC15" s="1020"/>
      <c r="CD15" s="1020"/>
      <c r="CE15" s="1020"/>
      <c r="CF15" s="1020"/>
      <c r="CG15" s="1021"/>
      <c r="CH15" s="994">
        <v>7</v>
      </c>
      <c r="CI15" s="995"/>
      <c r="CJ15" s="995"/>
      <c r="CK15" s="995"/>
      <c r="CL15" s="996"/>
      <c r="CM15" s="994">
        <v>42</v>
      </c>
      <c r="CN15" s="995"/>
      <c r="CO15" s="995"/>
      <c r="CP15" s="995"/>
      <c r="CQ15" s="996"/>
      <c r="CR15" s="994">
        <v>45</v>
      </c>
      <c r="CS15" s="995"/>
      <c r="CT15" s="995"/>
      <c r="CU15" s="995"/>
      <c r="CV15" s="996"/>
      <c r="CW15" s="994">
        <v>12</v>
      </c>
      <c r="CX15" s="995"/>
      <c r="CY15" s="995"/>
      <c r="CZ15" s="995"/>
      <c r="DA15" s="996"/>
      <c r="DB15" s="994" t="s">
        <v>486</v>
      </c>
      <c r="DC15" s="995"/>
      <c r="DD15" s="995"/>
      <c r="DE15" s="995"/>
      <c r="DF15" s="996"/>
      <c r="DG15" s="994" t="s">
        <v>486</v>
      </c>
      <c r="DH15" s="995"/>
      <c r="DI15" s="995"/>
      <c r="DJ15" s="995"/>
      <c r="DK15" s="996"/>
      <c r="DL15" s="994" t="s">
        <v>486</v>
      </c>
      <c r="DM15" s="995"/>
      <c r="DN15" s="995"/>
      <c r="DO15" s="995"/>
      <c r="DP15" s="996"/>
      <c r="DQ15" s="994" t="s">
        <v>486</v>
      </c>
      <c r="DR15" s="995"/>
      <c r="DS15" s="995"/>
      <c r="DT15" s="995"/>
      <c r="DU15" s="996"/>
      <c r="DV15" s="997"/>
      <c r="DW15" s="998"/>
      <c r="DX15" s="998"/>
      <c r="DY15" s="998"/>
      <c r="DZ15" s="999"/>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8"/>
      <c r="R16" s="1049"/>
      <c r="S16" s="1049"/>
      <c r="T16" s="1049"/>
      <c r="U16" s="1049"/>
      <c r="V16" s="1049"/>
      <c r="W16" s="1049"/>
      <c r="X16" s="1049"/>
      <c r="Y16" s="1049"/>
      <c r="Z16" s="1049"/>
      <c r="AA16" s="1049"/>
      <c r="AB16" s="1049"/>
      <c r="AC16" s="1049"/>
      <c r="AD16" s="1049"/>
      <c r="AE16" s="1050"/>
      <c r="AF16" s="1042"/>
      <c r="AG16" s="1043"/>
      <c r="AH16" s="1043"/>
      <c r="AI16" s="1043"/>
      <c r="AJ16" s="1044"/>
      <c r="AK16" s="1092"/>
      <c r="AL16" s="1093"/>
      <c r="AM16" s="1093"/>
      <c r="AN16" s="1093"/>
      <c r="AO16" s="1093"/>
      <c r="AP16" s="1093"/>
      <c r="AQ16" s="1093"/>
      <c r="AR16" s="1093"/>
      <c r="AS16" s="1093"/>
      <c r="AT16" s="1093"/>
      <c r="AU16" s="1090"/>
      <c r="AV16" s="1090"/>
      <c r="AW16" s="1090"/>
      <c r="AX16" s="1090"/>
      <c r="AY16" s="1091"/>
      <c r="AZ16" s="205"/>
      <c r="BA16" s="205"/>
      <c r="BB16" s="205"/>
      <c r="BC16" s="205"/>
      <c r="BD16" s="205"/>
      <c r="BE16" s="206"/>
      <c r="BF16" s="206"/>
      <c r="BG16" s="206"/>
      <c r="BH16" s="206"/>
      <c r="BI16" s="206"/>
      <c r="BJ16" s="206"/>
      <c r="BK16" s="206"/>
      <c r="BL16" s="206"/>
      <c r="BM16" s="206"/>
      <c r="BN16" s="206"/>
      <c r="BO16" s="206"/>
      <c r="BP16" s="206"/>
      <c r="BQ16" s="215">
        <v>10</v>
      </c>
      <c r="BR16" s="216"/>
      <c r="BS16" s="1019"/>
      <c r="BT16" s="1020"/>
      <c r="BU16" s="1020"/>
      <c r="BV16" s="1020"/>
      <c r="BW16" s="1020"/>
      <c r="BX16" s="1020"/>
      <c r="BY16" s="1020"/>
      <c r="BZ16" s="1020"/>
      <c r="CA16" s="1020"/>
      <c r="CB16" s="1020"/>
      <c r="CC16" s="1020"/>
      <c r="CD16" s="1020"/>
      <c r="CE16" s="1020"/>
      <c r="CF16" s="1020"/>
      <c r="CG16" s="1021"/>
      <c r="CH16" s="994"/>
      <c r="CI16" s="995"/>
      <c r="CJ16" s="995"/>
      <c r="CK16" s="995"/>
      <c r="CL16" s="996"/>
      <c r="CM16" s="994"/>
      <c r="CN16" s="995"/>
      <c r="CO16" s="995"/>
      <c r="CP16" s="995"/>
      <c r="CQ16" s="996"/>
      <c r="CR16" s="994"/>
      <c r="CS16" s="995"/>
      <c r="CT16" s="995"/>
      <c r="CU16" s="995"/>
      <c r="CV16" s="996"/>
      <c r="CW16" s="994"/>
      <c r="CX16" s="995"/>
      <c r="CY16" s="995"/>
      <c r="CZ16" s="995"/>
      <c r="DA16" s="996"/>
      <c r="DB16" s="994"/>
      <c r="DC16" s="995"/>
      <c r="DD16" s="995"/>
      <c r="DE16" s="995"/>
      <c r="DF16" s="996"/>
      <c r="DG16" s="994"/>
      <c r="DH16" s="995"/>
      <c r="DI16" s="995"/>
      <c r="DJ16" s="995"/>
      <c r="DK16" s="996"/>
      <c r="DL16" s="994"/>
      <c r="DM16" s="995"/>
      <c r="DN16" s="995"/>
      <c r="DO16" s="995"/>
      <c r="DP16" s="996"/>
      <c r="DQ16" s="994"/>
      <c r="DR16" s="995"/>
      <c r="DS16" s="995"/>
      <c r="DT16" s="995"/>
      <c r="DU16" s="996"/>
      <c r="DV16" s="997"/>
      <c r="DW16" s="998"/>
      <c r="DX16" s="998"/>
      <c r="DY16" s="998"/>
      <c r="DZ16" s="999"/>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8"/>
      <c r="R17" s="1049"/>
      <c r="S17" s="1049"/>
      <c r="T17" s="1049"/>
      <c r="U17" s="1049"/>
      <c r="V17" s="1049"/>
      <c r="W17" s="1049"/>
      <c r="X17" s="1049"/>
      <c r="Y17" s="1049"/>
      <c r="Z17" s="1049"/>
      <c r="AA17" s="1049"/>
      <c r="AB17" s="1049"/>
      <c r="AC17" s="1049"/>
      <c r="AD17" s="1049"/>
      <c r="AE17" s="1050"/>
      <c r="AF17" s="1042"/>
      <c r="AG17" s="1043"/>
      <c r="AH17" s="1043"/>
      <c r="AI17" s="1043"/>
      <c r="AJ17" s="1044"/>
      <c r="AK17" s="1092"/>
      <c r="AL17" s="1093"/>
      <c r="AM17" s="1093"/>
      <c r="AN17" s="1093"/>
      <c r="AO17" s="1093"/>
      <c r="AP17" s="1093"/>
      <c r="AQ17" s="1093"/>
      <c r="AR17" s="1093"/>
      <c r="AS17" s="1093"/>
      <c r="AT17" s="1093"/>
      <c r="AU17" s="1090"/>
      <c r="AV17" s="1090"/>
      <c r="AW17" s="1090"/>
      <c r="AX17" s="1090"/>
      <c r="AY17" s="1091"/>
      <c r="AZ17" s="205"/>
      <c r="BA17" s="205"/>
      <c r="BB17" s="205"/>
      <c r="BC17" s="205"/>
      <c r="BD17" s="205"/>
      <c r="BE17" s="206"/>
      <c r="BF17" s="206"/>
      <c r="BG17" s="206"/>
      <c r="BH17" s="206"/>
      <c r="BI17" s="206"/>
      <c r="BJ17" s="206"/>
      <c r="BK17" s="206"/>
      <c r="BL17" s="206"/>
      <c r="BM17" s="206"/>
      <c r="BN17" s="206"/>
      <c r="BO17" s="206"/>
      <c r="BP17" s="206"/>
      <c r="BQ17" s="215">
        <v>11</v>
      </c>
      <c r="BR17" s="216"/>
      <c r="BS17" s="1019"/>
      <c r="BT17" s="1020"/>
      <c r="BU17" s="1020"/>
      <c r="BV17" s="1020"/>
      <c r="BW17" s="1020"/>
      <c r="BX17" s="1020"/>
      <c r="BY17" s="1020"/>
      <c r="BZ17" s="1020"/>
      <c r="CA17" s="1020"/>
      <c r="CB17" s="1020"/>
      <c r="CC17" s="1020"/>
      <c r="CD17" s="1020"/>
      <c r="CE17" s="1020"/>
      <c r="CF17" s="1020"/>
      <c r="CG17" s="1021"/>
      <c r="CH17" s="994"/>
      <c r="CI17" s="995"/>
      <c r="CJ17" s="995"/>
      <c r="CK17" s="995"/>
      <c r="CL17" s="996"/>
      <c r="CM17" s="994"/>
      <c r="CN17" s="995"/>
      <c r="CO17" s="995"/>
      <c r="CP17" s="995"/>
      <c r="CQ17" s="996"/>
      <c r="CR17" s="994"/>
      <c r="CS17" s="995"/>
      <c r="CT17" s="995"/>
      <c r="CU17" s="995"/>
      <c r="CV17" s="996"/>
      <c r="CW17" s="994"/>
      <c r="CX17" s="995"/>
      <c r="CY17" s="995"/>
      <c r="CZ17" s="995"/>
      <c r="DA17" s="996"/>
      <c r="DB17" s="994"/>
      <c r="DC17" s="995"/>
      <c r="DD17" s="995"/>
      <c r="DE17" s="995"/>
      <c r="DF17" s="996"/>
      <c r="DG17" s="994"/>
      <c r="DH17" s="995"/>
      <c r="DI17" s="995"/>
      <c r="DJ17" s="995"/>
      <c r="DK17" s="996"/>
      <c r="DL17" s="994"/>
      <c r="DM17" s="995"/>
      <c r="DN17" s="995"/>
      <c r="DO17" s="995"/>
      <c r="DP17" s="996"/>
      <c r="DQ17" s="994"/>
      <c r="DR17" s="995"/>
      <c r="DS17" s="995"/>
      <c r="DT17" s="995"/>
      <c r="DU17" s="996"/>
      <c r="DV17" s="997"/>
      <c r="DW17" s="998"/>
      <c r="DX17" s="998"/>
      <c r="DY17" s="998"/>
      <c r="DZ17" s="999"/>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8"/>
      <c r="R18" s="1049"/>
      <c r="S18" s="1049"/>
      <c r="T18" s="1049"/>
      <c r="U18" s="1049"/>
      <c r="V18" s="1049"/>
      <c r="W18" s="1049"/>
      <c r="X18" s="1049"/>
      <c r="Y18" s="1049"/>
      <c r="Z18" s="1049"/>
      <c r="AA18" s="1049"/>
      <c r="AB18" s="1049"/>
      <c r="AC18" s="1049"/>
      <c r="AD18" s="1049"/>
      <c r="AE18" s="1050"/>
      <c r="AF18" s="1042"/>
      <c r="AG18" s="1043"/>
      <c r="AH18" s="1043"/>
      <c r="AI18" s="1043"/>
      <c r="AJ18" s="1044"/>
      <c r="AK18" s="1092"/>
      <c r="AL18" s="1093"/>
      <c r="AM18" s="1093"/>
      <c r="AN18" s="1093"/>
      <c r="AO18" s="1093"/>
      <c r="AP18" s="1093"/>
      <c r="AQ18" s="1093"/>
      <c r="AR18" s="1093"/>
      <c r="AS18" s="1093"/>
      <c r="AT18" s="1093"/>
      <c r="AU18" s="1090"/>
      <c r="AV18" s="1090"/>
      <c r="AW18" s="1090"/>
      <c r="AX18" s="1090"/>
      <c r="AY18" s="1091"/>
      <c r="AZ18" s="205"/>
      <c r="BA18" s="205"/>
      <c r="BB18" s="205"/>
      <c r="BC18" s="205"/>
      <c r="BD18" s="205"/>
      <c r="BE18" s="206"/>
      <c r="BF18" s="206"/>
      <c r="BG18" s="206"/>
      <c r="BH18" s="206"/>
      <c r="BI18" s="206"/>
      <c r="BJ18" s="206"/>
      <c r="BK18" s="206"/>
      <c r="BL18" s="206"/>
      <c r="BM18" s="206"/>
      <c r="BN18" s="206"/>
      <c r="BO18" s="206"/>
      <c r="BP18" s="206"/>
      <c r="BQ18" s="215">
        <v>12</v>
      </c>
      <c r="BR18" s="216"/>
      <c r="BS18" s="1019"/>
      <c r="BT18" s="1020"/>
      <c r="BU18" s="1020"/>
      <c r="BV18" s="1020"/>
      <c r="BW18" s="1020"/>
      <c r="BX18" s="1020"/>
      <c r="BY18" s="1020"/>
      <c r="BZ18" s="1020"/>
      <c r="CA18" s="1020"/>
      <c r="CB18" s="1020"/>
      <c r="CC18" s="1020"/>
      <c r="CD18" s="1020"/>
      <c r="CE18" s="1020"/>
      <c r="CF18" s="1020"/>
      <c r="CG18" s="1021"/>
      <c r="CH18" s="994"/>
      <c r="CI18" s="995"/>
      <c r="CJ18" s="995"/>
      <c r="CK18" s="995"/>
      <c r="CL18" s="996"/>
      <c r="CM18" s="994"/>
      <c r="CN18" s="995"/>
      <c r="CO18" s="995"/>
      <c r="CP18" s="995"/>
      <c r="CQ18" s="996"/>
      <c r="CR18" s="994"/>
      <c r="CS18" s="995"/>
      <c r="CT18" s="995"/>
      <c r="CU18" s="995"/>
      <c r="CV18" s="996"/>
      <c r="CW18" s="994"/>
      <c r="CX18" s="995"/>
      <c r="CY18" s="995"/>
      <c r="CZ18" s="995"/>
      <c r="DA18" s="996"/>
      <c r="DB18" s="994"/>
      <c r="DC18" s="995"/>
      <c r="DD18" s="995"/>
      <c r="DE18" s="995"/>
      <c r="DF18" s="996"/>
      <c r="DG18" s="994"/>
      <c r="DH18" s="995"/>
      <c r="DI18" s="995"/>
      <c r="DJ18" s="995"/>
      <c r="DK18" s="996"/>
      <c r="DL18" s="994"/>
      <c r="DM18" s="995"/>
      <c r="DN18" s="995"/>
      <c r="DO18" s="995"/>
      <c r="DP18" s="996"/>
      <c r="DQ18" s="994"/>
      <c r="DR18" s="995"/>
      <c r="DS18" s="995"/>
      <c r="DT18" s="995"/>
      <c r="DU18" s="996"/>
      <c r="DV18" s="997"/>
      <c r="DW18" s="998"/>
      <c r="DX18" s="998"/>
      <c r="DY18" s="998"/>
      <c r="DZ18" s="999"/>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8"/>
      <c r="R19" s="1049"/>
      <c r="S19" s="1049"/>
      <c r="T19" s="1049"/>
      <c r="U19" s="1049"/>
      <c r="V19" s="1049"/>
      <c r="W19" s="1049"/>
      <c r="X19" s="1049"/>
      <c r="Y19" s="1049"/>
      <c r="Z19" s="1049"/>
      <c r="AA19" s="1049"/>
      <c r="AB19" s="1049"/>
      <c r="AC19" s="1049"/>
      <c r="AD19" s="1049"/>
      <c r="AE19" s="1050"/>
      <c r="AF19" s="1042"/>
      <c r="AG19" s="1043"/>
      <c r="AH19" s="1043"/>
      <c r="AI19" s="1043"/>
      <c r="AJ19" s="1044"/>
      <c r="AK19" s="1092"/>
      <c r="AL19" s="1093"/>
      <c r="AM19" s="1093"/>
      <c r="AN19" s="1093"/>
      <c r="AO19" s="1093"/>
      <c r="AP19" s="1093"/>
      <c r="AQ19" s="1093"/>
      <c r="AR19" s="1093"/>
      <c r="AS19" s="1093"/>
      <c r="AT19" s="1093"/>
      <c r="AU19" s="1090"/>
      <c r="AV19" s="1090"/>
      <c r="AW19" s="1090"/>
      <c r="AX19" s="1090"/>
      <c r="AY19" s="1091"/>
      <c r="AZ19" s="205"/>
      <c r="BA19" s="205"/>
      <c r="BB19" s="205"/>
      <c r="BC19" s="205"/>
      <c r="BD19" s="205"/>
      <c r="BE19" s="206"/>
      <c r="BF19" s="206"/>
      <c r="BG19" s="206"/>
      <c r="BH19" s="206"/>
      <c r="BI19" s="206"/>
      <c r="BJ19" s="206"/>
      <c r="BK19" s="206"/>
      <c r="BL19" s="206"/>
      <c r="BM19" s="206"/>
      <c r="BN19" s="206"/>
      <c r="BO19" s="206"/>
      <c r="BP19" s="206"/>
      <c r="BQ19" s="215">
        <v>13</v>
      </c>
      <c r="BR19" s="216"/>
      <c r="BS19" s="1019"/>
      <c r="BT19" s="1020"/>
      <c r="BU19" s="1020"/>
      <c r="BV19" s="1020"/>
      <c r="BW19" s="1020"/>
      <c r="BX19" s="1020"/>
      <c r="BY19" s="1020"/>
      <c r="BZ19" s="1020"/>
      <c r="CA19" s="1020"/>
      <c r="CB19" s="1020"/>
      <c r="CC19" s="1020"/>
      <c r="CD19" s="1020"/>
      <c r="CE19" s="1020"/>
      <c r="CF19" s="1020"/>
      <c r="CG19" s="1021"/>
      <c r="CH19" s="994"/>
      <c r="CI19" s="995"/>
      <c r="CJ19" s="995"/>
      <c r="CK19" s="995"/>
      <c r="CL19" s="996"/>
      <c r="CM19" s="994"/>
      <c r="CN19" s="995"/>
      <c r="CO19" s="995"/>
      <c r="CP19" s="995"/>
      <c r="CQ19" s="996"/>
      <c r="CR19" s="994"/>
      <c r="CS19" s="995"/>
      <c r="CT19" s="995"/>
      <c r="CU19" s="995"/>
      <c r="CV19" s="996"/>
      <c r="CW19" s="994"/>
      <c r="CX19" s="995"/>
      <c r="CY19" s="995"/>
      <c r="CZ19" s="995"/>
      <c r="DA19" s="996"/>
      <c r="DB19" s="994"/>
      <c r="DC19" s="995"/>
      <c r="DD19" s="995"/>
      <c r="DE19" s="995"/>
      <c r="DF19" s="996"/>
      <c r="DG19" s="994"/>
      <c r="DH19" s="995"/>
      <c r="DI19" s="995"/>
      <c r="DJ19" s="995"/>
      <c r="DK19" s="996"/>
      <c r="DL19" s="994"/>
      <c r="DM19" s="995"/>
      <c r="DN19" s="995"/>
      <c r="DO19" s="995"/>
      <c r="DP19" s="996"/>
      <c r="DQ19" s="994"/>
      <c r="DR19" s="995"/>
      <c r="DS19" s="995"/>
      <c r="DT19" s="995"/>
      <c r="DU19" s="996"/>
      <c r="DV19" s="997"/>
      <c r="DW19" s="998"/>
      <c r="DX19" s="998"/>
      <c r="DY19" s="998"/>
      <c r="DZ19" s="999"/>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8"/>
      <c r="R20" s="1049"/>
      <c r="S20" s="1049"/>
      <c r="T20" s="1049"/>
      <c r="U20" s="1049"/>
      <c r="V20" s="1049"/>
      <c r="W20" s="1049"/>
      <c r="X20" s="1049"/>
      <c r="Y20" s="1049"/>
      <c r="Z20" s="1049"/>
      <c r="AA20" s="1049"/>
      <c r="AB20" s="1049"/>
      <c r="AC20" s="1049"/>
      <c r="AD20" s="1049"/>
      <c r="AE20" s="1050"/>
      <c r="AF20" s="1042"/>
      <c r="AG20" s="1043"/>
      <c r="AH20" s="1043"/>
      <c r="AI20" s="1043"/>
      <c r="AJ20" s="1044"/>
      <c r="AK20" s="1092"/>
      <c r="AL20" s="1093"/>
      <c r="AM20" s="1093"/>
      <c r="AN20" s="1093"/>
      <c r="AO20" s="1093"/>
      <c r="AP20" s="1093"/>
      <c r="AQ20" s="1093"/>
      <c r="AR20" s="1093"/>
      <c r="AS20" s="1093"/>
      <c r="AT20" s="1093"/>
      <c r="AU20" s="1090"/>
      <c r="AV20" s="1090"/>
      <c r="AW20" s="1090"/>
      <c r="AX20" s="1090"/>
      <c r="AY20" s="1091"/>
      <c r="AZ20" s="205"/>
      <c r="BA20" s="205"/>
      <c r="BB20" s="205"/>
      <c r="BC20" s="205"/>
      <c r="BD20" s="205"/>
      <c r="BE20" s="206"/>
      <c r="BF20" s="206"/>
      <c r="BG20" s="206"/>
      <c r="BH20" s="206"/>
      <c r="BI20" s="206"/>
      <c r="BJ20" s="206"/>
      <c r="BK20" s="206"/>
      <c r="BL20" s="206"/>
      <c r="BM20" s="206"/>
      <c r="BN20" s="206"/>
      <c r="BO20" s="206"/>
      <c r="BP20" s="206"/>
      <c r="BQ20" s="215">
        <v>14</v>
      </c>
      <c r="BR20" s="216"/>
      <c r="BS20" s="1019"/>
      <c r="BT20" s="1020"/>
      <c r="BU20" s="1020"/>
      <c r="BV20" s="1020"/>
      <c r="BW20" s="1020"/>
      <c r="BX20" s="1020"/>
      <c r="BY20" s="1020"/>
      <c r="BZ20" s="1020"/>
      <c r="CA20" s="1020"/>
      <c r="CB20" s="1020"/>
      <c r="CC20" s="1020"/>
      <c r="CD20" s="1020"/>
      <c r="CE20" s="1020"/>
      <c r="CF20" s="1020"/>
      <c r="CG20" s="1021"/>
      <c r="CH20" s="994"/>
      <c r="CI20" s="995"/>
      <c r="CJ20" s="995"/>
      <c r="CK20" s="995"/>
      <c r="CL20" s="996"/>
      <c r="CM20" s="994"/>
      <c r="CN20" s="995"/>
      <c r="CO20" s="995"/>
      <c r="CP20" s="995"/>
      <c r="CQ20" s="996"/>
      <c r="CR20" s="994"/>
      <c r="CS20" s="995"/>
      <c r="CT20" s="995"/>
      <c r="CU20" s="995"/>
      <c r="CV20" s="996"/>
      <c r="CW20" s="994"/>
      <c r="CX20" s="995"/>
      <c r="CY20" s="995"/>
      <c r="CZ20" s="995"/>
      <c r="DA20" s="996"/>
      <c r="DB20" s="994"/>
      <c r="DC20" s="995"/>
      <c r="DD20" s="995"/>
      <c r="DE20" s="995"/>
      <c r="DF20" s="996"/>
      <c r="DG20" s="994"/>
      <c r="DH20" s="995"/>
      <c r="DI20" s="995"/>
      <c r="DJ20" s="995"/>
      <c r="DK20" s="996"/>
      <c r="DL20" s="994"/>
      <c r="DM20" s="995"/>
      <c r="DN20" s="995"/>
      <c r="DO20" s="995"/>
      <c r="DP20" s="996"/>
      <c r="DQ20" s="994"/>
      <c r="DR20" s="995"/>
      <c r="DS20" s="995"/>
      <c r="DT20" s="995"/>
      <c r="DU20" s="996"/>
      <c r="DV20" s="997"/>
      <c r="DW20" s="998"/>
      <c r="DX20" s="998"/>
      <c r="DY20" s="998"/>
      <c r="DZ20" s="999"/>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8"/>
      <c r="R21" s="1049"/>
      <c r="S21" s="1049"/>
      <c r="T21" s="1049"/>
      <c r="U21" s="1049"/>
      <c r="V21" s="1049"/>
      <c r="W21" s="1049"/>
      <c r="X21" s="1049"/>
      <c r="Y21" s="1049"/>
      <c r="Z21" s="1049"/>
      <c r="AA21" s="1049"/>
      <c r="AB21" s="1049"/>
      <c r="AC21" s="1049"/>
      <c r="AD21" s="1049"/>
      <c r="AE21" s="1050"/>
      <c r="AF21" s="1042"/>
      <c r="AG21" s="1043"/>
      <c r="AH21" s="1043"/>
      <c r="AI21" s="1043"/>
      <c r="AJ21" s="1044"/>
      <c r="AK21" s="1092"/>
      <c r="AL21" s="1093"/>
      <c r="AM21" s="1093"/>
      <c r="AN21" s="1093"/>
      <c r="AO21" s="1093"/>
      <c r="AP21" s="1093"/>
      <c r="AQ21" s="1093"/>
      <c r="AR21" s="1093"/>
      <c r="AS21" s="1093"/>
      <c r="AT21" s="1093"/>
      <c r="AU21" s="1090"/>
      <c r="AV21" s="1090"/>
      <c r="AW21" s="1090"/>
      <c r="AX21" s="1090"/>
      <c r="AY21" s="1091"/>
      <c r="AZ21" s="205"/>
      <c r="BA21" s="205"/>
      <c r="BB21" s="205"/>
      <c r="BC21" s="205"/>
      <c r="BD21" s="205"/>
      <c r="BE21" s="206"/>
      <c r="BF21" s="206"/>
      <c r="BG21" s="206"/>
      <c r="BH21" s="206"/>
      <c r="BI21" s="206"/>
      <c r="BJ21" s="206"/>
      <c r="BK21" s="206"/>
      <c r="BL21" s="206"/>
      <c r="BM21" s="206"/>
      <c r="BN21" s="206"/>
      <c r="BO21" s="206"/>
      <c r="BP21" s="206"/>
      <c r="BQ21" s="215">
        <v>15</v>
      </c>
      <c r="BR21" s="216"/>
      <c r="BS21" s="1019"/>
      <c r="BT21" s="1020"/>
      <c r="BU21" s="1020"/>
      <c r="BV21" s="1020"/>
      <c r="BW21" s="1020"/>
      <c r="BX21" s="1020"/>
      <c r="BY21" s="1020"/>
      <c r="BZ21" s="1020"/>
      <c r="CA21" s="1020"/>
      <c r="CB21" s="1020"/>
      <c r="CC21" s="1020"/>
      <c r="CD21" s="1020"/>
      <c r="CE21" s="1020"/>
      <c r="CF21" s="1020"/>
      <c r="CG21" s="1021"/>
      <c r="CH21" s="994"/>
      <c r="CI21" s="995"/>
      <c r="CJ21" s="995"/>
      <c r="CK21" s="995"/>
      <c r="CL21" s="996"/>
      <c r="CM21" s="994"/>
      <c r="CN21" s="995"/>
      <c r="CO21" s="995"/>
      <c r="CP21" s="995"/>
      <c r="CQ21" s="996"/>
      <c r="CR21" s="994"/>
      <c r="CS21" s="995"/>
      <c r="CT21" s="995"/>
      <c r="CU21" s="995"/>
      <c r="CV21" s="996"/>
      <c r="CW21" s="994"/>
      <c r="CX21" s="995"/>
      <c r="CY21" s="995"/>
      <c r="CZ21" s="995"/>
      <c r="DA21" s="996"/>
      <c r="DB21" s="994"/>
      <c r="DC21" s="995"/>
      <c r="DD21" s="995"/>
      <c r="DE21" s="995"/>
      <c r="DF21" s="996"/>
      <c r="DG21" s="994"/>
      <c r="DH21" s="995"/>
      <c r="DI21" s="995"/>
      <c r="DJ21" s="995"/>
      <c r="DK21" s="996"/>
      <c r="DL21" s="994"/>
      <c r="DM21" s="995"/>
      <c r="DN21" s="995"/>
      <c r="DO21" s="995"/>
      <c r="DP21" s="996"/>
      <c r="DQ21" s="994"/>
      <c r="DR21" s="995"/>
      <c r="DS21" s="995"/>
      <c r="DT21" s="995"/>
      <c r="DU21" s="996"/>
      <c r="DV21" s="997"/>
      <c r="DW21" s="998"/>
      <c r="DX21" s="998"/>
      <c r="DY21" s="998"/>
      <c r="DZ21" s="999"/>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7"/>
      <c r="R22" s="1088"/>
      <c r="S22" s="1088"/>
      <c r="T22" s="1088"/>
      <c r="U22" s="1088"/>
      <c r="V22" s="1088"/>
      <c r="W22" s="1088"/>
      <c r="X22" s="1088"/>
      <c r="Y22" s="1088"/>
      <c r="Z22" s="1088"/>
      <c r="AA22" s="1088"/>
      <c r="AB22" s="1088"/>
      <c r="AC22" s="1088"/>
      <c r="AD22" s="1088"/>
      <c r="AE22" s="1089"/>
      <c r="AF22" s="1042"/>
      <c r="AG22" s="1043"/>
      <c r="AH22" s="1043"/>
      <c r="AI22" s="1043"/>
      <c r="AJ22" s="1044"/>
      <c r="AK22" s="1083"/>
      <c r="AL22" s="1084"/>
      <c r="AM22" s="1084"/>
      <c r="AN22" s="1084"/>
      <c r="AO22" s="1084"/>
      <c r="AP22" s="1084"/>
      <c r="AQ22" s="1084"/>
      <c r="AR22" s="1084"/>
      <c r="AS22" s="1084"/>
      <c r="AT22" s="1084"/>
      <c r="AU22" s="1085"/>
      <c r="AV22" s="1085"/>
      <c r="AW22" s="1085"/>
      <c r="AX22" s="1085"/>
      <c r="AY22" s="1086"/>
      <c r="AZ22" s="1034" t="s">
        <v>366</v>
      </c>
      <c r="BA22" s="1034"/>
      <c r="BB22" s="1034"/>
      <c r="BC22" s="1034"/>
      <c r="BD22" s="1035"/>
      <c r="BE22" s="206"/>
      <c r="BF22" s="206"/>
      <c r="BG22" s="206"/>
      <c r="BH22" s="206"/>
      <c r="BI22" s="206"/>
      <c r="BJ22" s="206"/>
      <c r="BK22" s="206"/>
      <c r="BL22" s="206"/>
      <c r="BM22" s="206"/>
      <c r="BN22" s="206"/>
      <c r="BO22" s="206"/>
      <c r="BP22" s="206"/>
      <c r="BQ22" s="215">
        <v>16</v>
      </c>
      <c r="BR22" s="216"/>
      <c r="BS22" s="1019"/>
      <c r="BT22" s="1020"/>
      <c r="BU22" s="1020"/>
      <c r="BV22" s="1020"/>
      <c r="BW22" s="1020"/>
      <c r="BX22" s="1020"/>
      <c r="BY22" s="1020"/>
      <c r="BZ22" s="1020"/>
      <c r="CA22" s="1020"/>
      <c r="CB22" s="1020"/>
      <c r="CC22" s="1020"/>
      <c r="CD22" s="1020"/>
      <c r="CE22" s="1020"/>
      <c r="CF22" s="1020"/>
      <c r="CG22" s="1021"/>
      <c r="CH22" s="994"/>
      <c r="CI22" s="995"/>
      <c r="CJ22" s="995"/>
      <c r="CK22" s="995"/>
      <c r="CL22" s="996"/>
      <c r="CM22" s="994"/>
      <c r="CN22" s="995"/>
      <c r="CO22" s="995"/>
      <c r="CP22" s="995"/>
      <c r="CQ22" s="996"/>
      <c r="CR22" s="994"/>
      <c r="CS22" s="995"/>
      <c r="CT22" s="995"/>
      <c r="CU22" s="995"/>
      <c r="CV22" s="996"/>
      <c r="CW22" s="994"/>
      <c r="CX22" s="995"/>
      <c r="CY22" s="995"/>
      <c r="CZ22" s="995"/>
      <c r="DA22" s="996"/>
      <c r="DB22" s="994"/>
      <c r="DC22" s="995"/>
      <c r="DD22" s="995"/>
      <c r="DE22" s="995"/>
      <c r="DF22" s="996"/>
      <c r="DG22" s="994"/>
      <c r="DH22" s="995"/>
      <c r="DI22" s="995"/>
      <c r="DJ22" s="995"/>
      <c r="DK22" s="996"/>
      <c r="DL22" s="994"/>
      <c r="DM22" s="995"/>
      <c r="DN22" s="995"/>
      <c r="DO22" s="995"/>
      <c r="DP22" s="996"/>
      <c r="DQ22" s="994"/>
      <c r="DR22" s="995"/>
      <c r="DS22" s="995"/>
      <c r="DT22" s="995"/>
      <c r="DU22" s="996"/>
      <c r="DV22" s="997"/>
      <c r="DW22" s="998"/>
      <c r="DX22" s="998"/>
      <c r="DY22" s="998"/>
      <c r="DZ22" s="999"/>
      <c r="EA22" s="207"/>
    </row>
    <row r="23" spans="1:131" s="208" customFormat="1" ht="26.25" customHeight="1" thickBot="1">
      <c r="A23" s="217" t="s">
        <v>367</v>
      </c>
      <c r="B23" s="943" t="s">
        <v>368</v>
      </c>
      <c r="C23" s="944"/>
      <c r="D23" s="944"/>
      <c r="E23" s="944"/>
      <c r="F23" s="944"/>
      <c r="G23" s="944"/>
      <c r="H23" s="944"/>
      <c r="I23" s="944"/>
      <c r="J23" s="944"/>
      <c r="K23" s="944"/>
      <c r="L23" s="944"/>
      <c r="M23" s="944"/>
      <c r="N23" s="944"/>
      <c r="O23" s="944"/>
      <c r="P23" s="945"/>
      <c r="Q23" s="1074"/>
      <c r="R23" s="1075"/>
      <c r="S23" s="1075"/>
      <c r="T23" s="1075"/>
      <c r="U23" s="1075"/>
      <c r="V23" s="1075"/>
      <c r="W23" s="1075"/>
      <c r="X23" s="1075"/>
      <c r="Y23" s="1075"/>
      <c r="Z23" s="1075"/>
      <c r="AA23" s="1075"/>
      <c r="AB23" s="1075"/>
      <c r="AC23" s="1075"/>
      <c r="AD23" s="1075"/>
      <c r="AE23" s="1076"/>
      <c r="AF23" s="1077">
        <v>4359</v>
      </c>
      <c r="AG23" s="1075"/>
      <c r="AH23" s="1075"/>
      <c r="AI23" s="1075"/>
      <c r="AJ23" s="1078"/>
      <c r="AK23" s="1079"/>
      <c r="AL23" s="1080"/>
      <c r="AM23" s="1080"/>
      <c r="AN23" s="1080"/>
      <c r="AO23" s="1080"/>
      <c r="AP23" s="1075"/>
      <c r="AQ23" s="1075"/>
      <c r="AR23" s="1075"/>
      <c r="AS23" s="1075"/>
      <c r="AT23" s="1075"/>
      <c r="AU23" s="1081"/>
      <c r="AV23" s="1081"/>
      <c r="AW23" s="1081"/>
      <c r="AX23" s="1081"/>
      <c r="AY23" s="1082"/>
      <c r="AZ23" s="1071" t="s">
        <v>369</v>
      </c>
      <c r="BA23" s="1072"/>
      <c r="BB23" s="1072"/>
      <c r="BC23" s="1072"/>
      <c r="BD23" s="1073"/>
      <c r="BE23" s="206"/>
      <c r="BF23" s="206"/>
      <c r="BG23" s="206"/>
      <c r="BH23" s="206"/>
      <c r="BI23" s="206"/>
      <c r="BJ23" s="206"/>
      <c r="BK23" s="206"/>
      <c r="BL23" s="206"/>
      <c r="BM23" s="206"/>
      <c r="BN23" s="206"/>
      <c r="BO23" s="206"/>
      <c r="BP23" s="206"/>
      <c r="BQ23" s="215">
        <v>17</v>
      </c>
      <c r="BR23" s="216"/>
      <c r="BS23" s="1019"/>
      <c r="BT23" s="1020"/>
      <c r="BU23" s="1020"/>
      <c r="BV23" s="1020"/>
      <c r="BW23" s="1020"/>
      <c r="BX23" s="1020"/>
      <c r="BY23" s="1020"/>
      <c r="BZ23" s="1020"/>
      <c r="CA23" s="1020"/>
      <c r="CB23" s="1020"/>
      <c r="CC23" s="1020"/>
      <c r="CD23" s="1020"/>
      <c r="CE23" s="1020"/>
      <c r="CF23" s="1020"/>
      <c r="CG23" s="1021"/>
      <c r="CH23" s="994"/>
      <c r="CI23" s="995"/>
      <c r="CJ23" s="995"/>
      <c r="CK23" s="995"/>
      <c r="CL23" s="996"/>
      <c r="CM23" s="994"/>
      <c r="CN23" s="995"/>
      <c r="CO23" s="995"/>
      <c r="CP23" s="995"/>
      <c r="CQ23" s="996"/>
      <c r="CR23" s="994"/>
      <c r="CS23" s="995"/>
      <c r="CT23" s="995"/>
      <c r="CU23" s="995"/>
      <c r="CV23" s="996"/>
      <c r="CW23" s="994"/>
      <c r="CX23" s="995"/>
      <c r="CY23" s="995"/>
      <c r="CZ23" s="995"/>
      <c r="DA23" s="996"/>
      <c r="DB23" s="994"/>
      <c r="DC23" s="995"/>
      <c r="DD23" s="995"/>
      <c r="DE23" s="995"/>
      <c r="DF23" s="996"/>
      <c r="DG23" s="994"/>
      <c r="DH23" s="995"/>
      <c r="DI23" s="995"/>
      <c r="DJ23" s="995"/>
      <c r="DK23" s="996"/>
      <c r="DL23" s="994"/>
      <c r="DM23" s="995"/>
      <c r="DN23" s="995"/>
      <c r="DO23" s="995"/>
      <c r="DP23" s="996"/>
      <c r="DQ23" s="994"/>
      <c r="DR23" s="995"/>
      <c r="DS23" s="995"/>
      <c r="DT23" s="995"/>
      <c r="DU23" s="996"/>
      <c r="DV23" s="997"/>
      <c r="DW23" s="998"/>
      <c r="DX23" s="998"/>
      <c r="DY23" s="998"/>
      <c r="DZ23" s="999"/>
      <c r="EA23" s="207"/>
    </row>
    <row r="24" spans="1:131" s="208" customFormat="1" ht="26.25" customHeight="1">
      <c r="A24" s="1070" t="s">
        <v>370</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05"/>
      <c r="BA24" s="205"/>
      <c r="BB24" s="205"/>
      <c r="BC24" s="205"/>
      <c r="BD24" s="205"/>
      <c r="BE24" s="206"/>
      <c r="BF24" s="206"/>
      <c r="BG24" s="206"/>
      <c r="BH24" s="206"/>
      <c r="BI24" s="206"/>
      <c r="BJ24" s="206"/>
      <c r="BK24" s="206"/>
      <c r="BL24" s="206"/>
      <c r="BM24" s="206"/>
      <c r="BN24" s="206"/>
      <c r="BO24" s="206"/>
      <c r="BP24" s="206"/>
      <c r="BQ24" s="215">
        <v>18</v>
      </c>
      <c r="BR24" s="216"/>
      <c r="BS24" s="1019"/>
      <c r="BT24" s="1020"/>
      <c r="BU24" s="1020"/>
      <c r="BV24" s="1020"/>
      <c r="BW24" s="1020"/>
      <c r="BX24" s="1020"/>
      <c r="BY24" s="1020"/>
      <c r="BZ24" s="1020"/>
      <c r="CA24" s="1020"/>
      <c r="CB24" s="1020"/>
      <c r="CC24" s="1020"/>
      <c r="CD24" s="1020"/>
      <c r="CE24" s="1020"/>
      <c r="CF24" s="1020"/>
      <c r="CG24" s="1021"/>
      <c r="CH24" s="994"/>
      <c r="CI24" s="995"/>
      <c r="CJ24" s="995"/>
      <c r="CK24" s="995"/>
      <c r="CL24" s="996"/>
      <c r="CM24" s="994"/>
      <c r="CN24" s="995"/>
      <c r="CO24" s="995"/>
      <c r="CP24" s="995"/>
      <c r="CQ24" s="996"/>
      <c r="CR24" s="994"/>
      <c r="CS24" s="995"/>
      <c r="CT24" s="995"/>
      <c r="CU24" s="995"/>
      <c r="CV24" s="996"/>
      <c r="CW24" s="994"/>
      <c r="CX24" s="995"/>
      <c r="CY24" s="995"/>
      <c r="CZ24" s="995"/>
      <c r="DA24" s="996"/>
      <c r="DB24" s="994"/>
      <c r="DC24" s="995"/>
      <c r="DD24" s="995"/>
      <c r="DE24" s="995"/>
      <c r="DF24" s="996"/>
      <c r="DG24" s="994"/>
      <c r="DH24" s="995"/>
      <c r="DI24" s="995"/>
      <c r="DJ24" s="995"/>
      <c r="DK24" s="996"/>
      <c r="DL24" s="994"/>
      <c r="DM24" s="995"/>
      <c r="DN24" s="995"/>
      <c r="DO24" s="995"/>
      <c r="DP24" s="996"/>
      <c r="DQ24" s="994"/>
      <c r="DR24" s="995"/>
      <c r="DS24" s="995"/>
      <c r="DT24" s="995"/>
      <c r="DU24" s="996"/>
      <c r="DV24" s="997"/>
      <c r="DW24" s="998"/>
      <c r="DX24" s="998"/>
      <c r="DY24" s="998"/>
      <c r="DZ24" s="999"/>
      <c r="EA24" s="207"/>
    </row>
    <row r="25" spans="1:131" s="200" customFormat="1" ht="26.25" customHeight="1" thickBot="1">
      <c r="A25" s="1069" t="s">
        <v>371</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05"/>
      <c r="BK25" s="205"/>
      <c r="BL25" s="205"/>
      <c r="BM25" s="205"/>
      <c r="BN25" s="205"/>
      <c r="BO25" s="218"/>
      <c r="BP25" s="218"/>
      <c r="BQ25" s="215">
        <v>19</v>
      </c>
      <c r="BR25" s="216"/>
      <c r="BS25" s="1019"/>
      <c r="BT25" s="1020"/>
      <c r="BU25" s="1020"/>
      <c r="BV25" s="1020"/>
      <c r="BW25" s="1020"/>
      <c r="BX25" s="1020"/>
      <c r="BY25" s="1020"/>
      <c r="BZ25" s="1020"/>
      <c r="CA25" s="1020"/>
      <c r="CB25" s="1020"/>
      <c r="CC25" s="1020"/>
      <c r="CD25" s="1020"/>
      <c r="CE25" s="1020"/>
      <c r="CF25" s="1020"/>
      <c r="CG25" s="1021"/>
      <c r="CH25" s="994"/>
      <c r="CI25" s="995"/>
      <c r="CJ25" s="995"/>
      <c r="CK25" s="995"/>
      <c r="CL25" s="996"/>
      <c r="CM25" s="994"/>
      <c r="CN25" s="995"/>
      <c r="CO25" s="995"/>
      <c r="CP25" s="995"/>
      <c r="CQ25" s="996"/>
      <c r="CR25" s="994"/>
      <c r="CS25" s="995"/>
      <c r="CT25" s="995"/>
      <c r="CU25" s="995"/>
      <c r="CV25" s="996"/>
      <c r="CW25" s="994"/>
      <c r="CX25" s="995"/>
      <c r="CY25" s="995"/>
      <c r="CZ25" s="995"/>
      <c r="DA25" s="996"/>
      <c r="DB25" s="994"/>
      <c r="DC25" s="995"/>
      <c r="DD25" s="995"/>
      <c r="DE25" s="995"/>
      <c r="DF25" s="996"/>
      <c r="DG25" s="994"/>
      <c r="DH25" s="995"/>
      <c r="DI25" s="995"/>
      <c r="DJ25" s="995"/>
      <c r="DK25" s="996"/>
      <c r="DL25" s="994"/>
      <c r="DM25" s="995"/>
      <c r="DN25" s="995"/>
      <c r="DO25" s="995"/>
      <c r="DP25" s="996"/>
      <c r="DQ25" s="994"/>
      <c r="DR25" s="995"/>
      <c r="DS25" s="995"/>
      <c r="DT25" s="995"/>
      <c r="DU25" s="996"/>
      <c r="DV25" s="997"/>
      <c r="DW25" s="998"/>
      <c r="DX25" s="998"/>
      <c r="DY25" s="998"/>
      <c r="DZ25" s="999"/>
      <c r="EA25" s="199"/>
    </row>
    <row r="26" spans="1:131" s="200" customFormat="1" ht="26.25" customHeight="1">
      <c r="A26" s="1000" t="s">
        <v>348</v>
      </c>
      <c r="B26" s="1001"/>
      <c r="C26" s="1001"/>
      <c r="D26" s="1001"/>
      <c r="E26" s="1001"/>
      <c r="F26" s="1001"/>
      <c r="G26" s="1001"/>
      <c r="H26" s="1001"/>
      <c r="I26" s="1001"/>
      <c r="J26" s="1001"/>
      <c r="K26" s="1001"/>
      <c r="L26" s="1001"/>
      <c r="M26" s="1001"/>
      <c r="N26" s="1001"/>
      <c r="O26" s="1001"/>
      <c r="P26" s="1002"/>
      <c r="Q26" s="1006" t="s">
        <v>372</v>
      </c>
      <c r="R26" s="1007"/>
      <c r="S26" s="1007"/>
      <c r="T26" s="1007"/>
      <c r="U26" s="1008"/>
      <c r="V26" s="1006" t="s">
        <v>373</v>
      </c>
      <c r="W26" s="1007"/>
      <c r="X26" s="1007"/>
      <c r="Y26" s="1007"/>
      <c r="Z26" s="1008"/>
      <c r="AA26" s="1006" t="s">
        <v>374</v>
      </c>
      <c r="AB26" s="1007"/>
      <c r="AC26" s="1007"/>
      <c r="AD26" s="1007"/>
      <c r="AE26" s="1007"/>
      <c r="AF26" s="1065" t="s">
        <v>375</v>
      </c>
      <c r="AG26" s="1013"/>
      <c r="AH26" s="1013"/>
      <c r="AI26" s="1013"/>
      <c r="AJ26" s="1066"/>
      <c r="AK26" s="1007" t="s">
        <v>376</v>
      </c>
      <c r="AL26" s="1007"/>
      <c r="AM26" s="1007"/>
      <c r="AN26" s="1007"/>
      <c r="AO26" s="1008"/>
      <c r="AP26" s="1006" t="s">
        <v>377</v>
      </c>
      <c r="AQ26" s="1007"/>
      <c r="AR26" s="1007"/>
      <c r="AS26" s="1007"/>
      <c r="AT26" s="1008"/>
      <c r="AU26" s="1006" t="s">
        <v>378</v>
      </c>
      <c r="AV26" s="1007"/>
      <c r="AW26" s="1007"/>
      <c r="AX26" s="1007"/>
      <c r="AY26" s="1008"/>
      <c r="AZ26" s="1006" t="s">
        <v>379</v>
      </c>
      <c r="BA26" s="1007"/>
      <c r="BB26" s="1007"/>
      <c r="BC26" s="1007"/>
      <c r="BD26" s="1008"/>
      <c r="BE26" s="1006" t="s">
        <v>355</v>
      </c>
      <c r="BF26" s="1007"/>
      <c r="BG26" s="1007"/>
      <c r="BH26" s="1007"/>
      <c r="BI26" s="1022"/>
      <c r="BJ26" s="205"/>
      <c r="BK26" s="205"/>
      <c r="BL26" s="205"/>
      <c r="BM26" s="205"/>
      <c r="BN26" s="205"/>
      <c r="BO26" s="218"/>
      <c r="BP26" s="218"/>
      <c r="BQ26" s="215">
        <v>20</v>
      </c>
      <c r="BR26" s="216"/>
      <c r="BS26" s="1019"/>
      <c r="BT26" s="1020"/>
      <c r="BU26" s="1020"/>
      <c r="BV26" s="1020"/>
      <c r="BW26" s="1020"/>
      <c r="BX26" s="1020"/>
      <c r="BY26" s="1020"/>
      <c r="BZ26" s="1020"/>
      <c r="CA26" s="1020"/>
      <c r="CB26" s="1020"/>
      <c r="CC26" s="1020"/>
      <c r="CD26" s="1020"/>
      <c r="CE26" s="1020"/>
      <c r="CF26" s="1020"/>
      <c r="CG26" s="1021"/>
      <c r="CH26" s="994"/>
      <c r="CI26" s="995"/>
      <c r="CJ26" s="995"/>
      <c r="CK26" s="995"/>
      <c r="CL26" s="996"/>
      <c r="CM26" s="994"/>
      <c r="CN26" s="995"/>
      <c r="CO26" s="995"/>
      <c r="CP26" s="995"/>
      <c r="CQ26" s="996"/>
      <c r="CR26" s="994"/>
      <c r="CS26" s="995"/>
      <c r="CT26" s="995"/>
      <c r="CU26" s="995"/>
      <c r="CV26" s="996"/>
      <c r="CW26" s="994"/>
      <c r="CX26" s="995"/>
      <c r="CY26" s="995"/>
      <c r="CZ26" s="995"/>
      <c r="DA26" s="996"/>
      <c r="DB26" s="994"/>
      <c r="DC26" s="995"/>
      <c r="DD26" s="995"/>
      <c r="DE26" s="995"/>
      <c r="DF26" s="996"/>
      <c r="DG26" s="994"/>
      <c r="DH26" s="995"/>
      <c r="DI26" s="995"/>
      <c r="DJ26" s="995"/>
      <c r="DK26" s="996"/>
      <c r="DL26" s="994"/>
      <c r="DM26" s="995"/>
      <c r="DN26" s="995"/>
      <c r="DO26" s="995"/>
      <c r="DP26" s="996"/>
      <c r="DQ26" s="994"/>
      <c r="DR26" s="995"/>
      <c r="DS26" s="995"/>
      <c r="DT26" s="995"/>
      <c r="DU26" s="996"/>
      <c r="DV26" s="997"/>
      <c r="DW26" s="998"/>
      <c r="DX26" s="998"/>
      <c r="DY26" s="998"/>
      <c r="DZ26" s="999"/>
      <c r="EA26" s="199"/>
    </row>
    <row r="27" spans="1:131" s="200" customFormat="1" ht="26.25" customHeight="1" thickBot="1">
      <c r="A27" s="1003"/>
      <c r="B27" s="1004"/>
      <c r="C27" s="1004"/>
      <c r="D27" s="1004"/>
      <c r="E27" s="1004"/>
      <c r="F27" s="1004"/>
      <c r="G27" s="1004"/>
      <c r="H27" s="1004"/>
      <c r="I27" s="1004"/>
      <c r="J27" s="1004"/>
      <c r="K27" s="1004"/>
      <c r="L27" s="1004"/>
      <c r="M27" s="1004"/>
      <c r="N27" s="1004"/>
      <c r="O27" s="1004"/>
      <c r="P27" s="1005"/>
      <c r="Q27" s="1009"/>
      <c r="R27" s="1010"/>
      <c r="S27" s="1010"/>
      <c r="T27" s="1010"/>
      <c r="U27" s="1011"/>
      <c r="V27" s="1009"/>
      <c r="W27" s="1010"/>
      <c r="X27" s="1010"/>
      <c r="Y27" s="1010"/>
      <c r="Z27" s="1011"/>
      <c r="AA27" s="1009"/>
      <c r="AB27" s="1010"/>
      <c r="AC27" s="1010"/>
      <c r="AD27" s="1010"/>
      <c r="AE27" s="1010"/>
      <c r="AF27" s="1067"/>
      <c r="AG27" s="1016"/>
      <c r="AH27" s="1016"/>
      <c r="AI27" s="1016"/>
      <c r="AJ27" s="1068"/>
      <c r="AK27" s="1010"/>
      <c r="AL27" s="1010"/>
      <c r="AM27" s="1010"/>
      <c r="AN27" s="1010"/>
      <c r="AO27" s="1011"/>
      <c r="AP27" s="1009"/>
      <c r="AQ27" s="1010"/>
      <c r="AR27" s="1010"/>
      <c r="AS27" s="1010"/>
      <c r="AT27" s="1011"/>
      <c r="AU27" s="1009"/>
      <c r="AV27" s="1010"/>
      <c r="AW27" s="1010"/>
      <c r="AX27" s="1010"/>
      <c r="AY27" s="1011"/>
      <c r="AZ27" s="1009"/>
      <c r="BA27" s="1010"/>
      <c r="BB27" s="1010"/>
      <c r="BC27" s="1010"/>
      <c r="BD27" s="1011"/>
      <c r="BE27" s="1009"/>
      <c r="BF27" s="1010"/>
      <c r="BG27" s="1010"/>
      <c r="BH27" s="1010"/>
      <c r="BI27" s="1023"/>
      <c r="BJ27" s="205"/>
      <c r="BK27" s="205"/>
      <c r="BL27" s="205"/>
      <c r="BM27" s="205"/>
      <c r="BN27" s="205"/>
      <c r="BO27" s="218"/>
      <c r="BP27" s="218"/>
      <c r="BQ27" s="215">
        <v>21</v>
      </c>
      <c r="BR27" s="216"/>
      <c r="BS27" s="1019"/>
      <c r="BT27" s="1020"/>
      <c r="BU27" s="1020"/>
      <c r="BV27" s="1020"/>
      <c r="BW27" s="1020"/>
      <c r="BX27" s="1020"/>
      <c r="BY27" s="1020"/>
      <c r="BZ27" s="1020"/>
      <c r="CA27" s="1020"/>
      <c r="CB27" s="1020"/>
      <c r="CC27" s="1020"/>
      <c r="CD27" s="1020"/>
      <c r="CE27" s="1020"/>
      <c r="CF27" s="1020"/>
      <c r="CG27" s="1021"/>
      <c r="CH27" s="994"/>
      <c r="CI27" s="995"/>
      <c r="CJ27" s="995"/>
      <c r="CK27" s="995"/>
      <c r="CL27" s="996"/>
      <c r="CM27" s="994"/>
      <c r="CN27" s="995"/>
      <c r="CO27" s="995"/>
      <c r="CP27" s="995"/>
      <c r="CQ27" s="996"/>
      <c r="CR27" s="994"/>
      <c r="CS27" s="995"/>
      <c r="CT27" s="995"/>
      <c r="CU27" s="995"/>
      <c r="CV27" s="996"/>
      <c r="CW27" s="994"/>
      <c r="CX27" s="995"/>
      <c r="CY27" s="995"/>
      <c r="CZ27" s="995"/>
      <c r="DA27" s="996"/>
      <c r="DB27" s="994"/>
      <c r="DC27" s="995"/>
      <c r="DD27" s="995"/>
      <c r="DE27" s="995"/>
      <c r="DF27" s="996"/>
      <c r="DG27" s="994"/>
      <c r="DH27" s="995"/>
      <c r="DI27" s="995"/>
      <c r="DJ27" s="995"/>
      <c r="DK27" s="996"/>
      <c r="DL27" s="994"/>
      <c r="DM27" s="995"/>
      <c r="DN27" s="995"/>
      <c r="DO27" s="995"/>
      <c r="DP27" s="996"/>
      <c r="DQ27" s="994"/>
      <c r="DR27" s="995"/>
      <c r="DS27" s="995"/>
      <c r="DT27" s="995"/>
      <c r="DU27" s="996"/>
      <c r="DV27" s="997"/>
      <c r="DW27" s="998"/>
      <c r="DX27" s="998"/>
      <c r="DY27" s="998"/>
      <c r="DZ27" s="999"/>
      <c r="EA27" s="199"/>
    </row>
    <row r="28" spans="1:131" s="200" customFormat="1" ht="26.25" customHeight="1" thickTop="1">
      <c r="A28" s="219">
        <v>1</v>
      </c>
      <c r="B28" s="1056" t="s">
        <v>380</v>
      </c>
      <c r="C28" s="1057"/>
      <c r="D28" s="1057"/>
      <c r="E28" s="1057"/>
      <c r="F28" s="1057"/>
      <c r="G28" s="1057"/>
      <c r="H28" s="1057"/>
      <c r="I28" s="1057"/>
      <c r="J28" s="1057"/>
      <c r="K28" s="1057"/>
      <c r="L28" s="1057"/>
      <c r="M28" s="1057"/>
      <c r="N28" s="1057"/>
      <c r="O28" s="1057"/>
      <c r="P28" s="1058"/>
      <c r="Q28" s="1059">
        <v>51223</v>
      </c>
      <c r="R28" s="1060"/>
      <c r="S28" s="1060"/>
      <c r="T28" s="1060"/>
      <c r="U28" s="1060"/>
      <c r="V28" s="1060">
        <v>49677</v>
      </c>
      <c r="W28" s="1060"/>
      <c r="X28" s="1060"/>
      <c r="Y28" s="1060"/>
      <c r="Z28" s="1060"/>
      <c r="AA28" s="1060">
        <f>Q28-V28</f>
        <v>1546</v>
      </c>
      <c r="AB28" s="1060"/>
      <c r="AC28" s="1060"/>
      <c r="AD28" s="1060"/>
      <c r="AE28" s="1061"/>
      <c r="AF28" s="1062">
        <v>1546</v>
      </c>
      <c r="AG28" s="1060"/>
      <c r="AH28" s="1060"/>
      <c r="AI28" s="1060"/>
      <c r="AJ28" s="1063"/>
      <c r="AK28" s="1064">
        <f>(5688524000+0)/1000000</f>
        <v>5688.5240000000003</v>
      </c>
      <c r="AL28" s="1052"/>
      <c r="AM28" s="1052"/>
      <c r="AN28" s="1052"/>
      <c r="AO28" s="1052"/>
      <c r="AP28" s="1052" t="s">
        <v>560</v>
      </c>
      <c r="AQ28" s="1052"/>
      <c r="AR28" s="1052"/>
      <c r="AS28" s="1052"/>
      <c r="AT28" s="1052"/>
      <c r="AU28" s="1052" t="s">
        <v>560</v>
      </c>
      <c r="AV28" s="1052"/>
      <c r="AW28" s="1052"/>
      <c r="AX28" s="1052"/>
      <c r="AY28" s="1052"/>
      <c r="AZ28" s="1053" t="s">
        <v>560</v>
      </c>
      <c r="BA28" s="1053"/>
      <c r="BB28" s="1053"/>
      <c r="BC28" s="1053"/>
      <c r="BD28" s="1053"/>
      <c r="BE28" s="1054"/>
      <c r="BF28" s="1054"/>
      <c r="BG28" s="1054"/>
      <c r="BH28" s="1054"/>
      <c r="BI28" s="1055"/>
      <c r="BJ28" s="205"/>
      <c r="BK28" s="205"/>
      <c r="BL28" s="205"/>
      <c r="BM28" s="205"/>
      <c r="BN28" s="205"/>
      <c r="BO28" s="218"/>
      <c r="BP28" s="218"/>
      <c r="BQ28" s="215">
        <v>22</v>
      </c>
      <c r="BR28" s="216"/>
      <c r="BS28" s="1019"/>
      <c r="BT28" s="1020"/>
      <c r="BU28" s="1020"/>
      <c r="BV28" s="1020"/>
      <c r="BW28" s="1020"/>
      <c r="BX28" s="1020"/>
      <c r="BY28" s="1020"/>
      <c r="BZ28" s="1020"/>
      <c r="CA28" s="1020"/>
      <c r="CB28" s="1020"/>
      <c r="CC28" s="1020"/>
      <c r="CD28" s="1020"/>
      <c r="CE28" s="1020"/>
      <c r="CF28" s="1020"/>
      <c r="CG28" s="1021"/>
      <c r="CH28" s="994"/>
      <c r="CI28" s="995"/>
      <c r="CJ28" s="995"/>
      <c r="CK28" s="995"/>
      <c r="CL28" s="996"/>
      <c r="CM28" s="994"/>
      <c r="CN28" s="995"/>
      <c r="CO28" s="995"/>
      <c r="CP28" s="995"/>
      <c r="CQ28" s="996"/>
      <c r="CR28" s="994"/>
      <c r="CS28" s="995"/>
      <c r="CT28" s="995"/>
      <c r="CU28" s="995"/>
      <c r="CV28" s="996"/>
      <c r="CW28" s="994"/>
      <c r="CX28" s="995"/>
      <c r="CY28" s="995"/>
      <c r="CZ28" s="995"/>
      <c r="DA28" s="996"/>
      <c r="DB28" s="994"/>
      <c r="DC28" s="995"/>
      <c r="DD28" s="995"/>
      <c r="DE28" s="995"/>
      <c r="DF28" s="996"/>
      <c r="DG28" s="994"/>
      <c r="DH28" s="995"/>
      <c r="DI28" s="995"/>
      <c r="DJ28" s="995"/>
      <c r="DK28" s="996"/>
      <c r="DL28" s="994"/>
      <c r="DM28" s="995"/>
      <c r="DN28" s="995"/>
      <c r="DO28" s="995"/>
      <c r="DP28" s="996"/>
      <c r="DQ28" s="994"/>
      <c r="DR28" s="995"/>
      <c r="DS28" s="995"/>
      <c r="DT28" s="995"/>
      <c r="DU28" s="996"/>
      <c r="DV28" s="997"/>
      <c r="DW28" s="998"/>
      <c r="DX28" s="998"/>
      <c r="DY28" s="998"/>
      <c r="DZ28" s="999"/>
      <c r="EA28" s="199"/>
    </row>
    <row r="29" spans="1:131" s="200" customFormat="1" ht="26.25" customHeight="1">
      <c r="A29" s="219">
        <v>2</v>
      </c>
      <c r="B29" s="1036" t="s">
        <v>381</v>
      </c>
      <c r="C29" s="1037"/>
      <c r="D29" s="1037"/>
      <c r="E29" s="1037"/>
      <c r="F29" s="1037"/>
      <c r="G29" s="1037"/>
      <c r="H29" s="1037"/>
      <c r="I29" s="1037"/>
      <c r="J29" s="1037"/>
      <c r="K29" s="1037"/>
      <c r="L29" s="1037"/>
      <c r="M29" s="1037"/>
      <c r="N29" s="1037"/>
      <c r="O29" s="1037"/>
      <c r="P29" s="1038"/>
      <c r="Q29" s="1048">
        <v>30417</v>
      </c>
      <c r="R29" s="1049"/>
      <c r="S29" s="1049"/>
      <c r="T29" s="1049"/>
      <c r="U29" s="1049"/>
      <c r="V29" s="1049">
        <v>29444</v>
      </c>
      <c r="W29" s="1049"/>
      <c r="X29" s="1049"/>
      <c r="Y29" s="1049"/>
      <c r="Z29" s="1049"/>
      <c r="AA29" s="1050">
        <f t="shared" ref="AA29:AA30" si="0">Q29-V29</f>
        <v>973</v>
      </c>
      <c r="AB29" s="1043"/>
      <c r="AC29" s="1043"/>
      <c r="AD29" s="1043"/>
      <c r="AE29" s="1044"/>
      <c r="AF29" s="1042">
        <v>973</v>
      </c>
      <c r="AG29" s="1043"/>
      <c r="AH29" s="1043"/>
      <c r="AI29" s="1043"/>
      <c r="AJ29" s="1044"/>
      <c r="AK29" s="1051">
        <f>(4529167000)/1000000</f>
        <v>4529.1670000000004</v>
      </c>
      <c r="AL29" s="978"/>
      <c r="AM29" s="978"/>
      <c r="AN29" s="978"/>
      <c r="AO29" s="979"/>
      <c r="AP29" s="970" t="s">
        <v>560</v>
      </c>
      <c r="AQ29" s="970"/>
      <c r="AR29" s="970"/>
      <c r="AS29" s="970"/>
      <c r="AT29" s="970"/>
      <c r="AU29" s="970" t="s">
        <v>560</v>
      </c>
      <c r="AV29" s="970"/>
      <c r="AW29" s="970"/>
      <c r="AX29" s="970"/>
      <c r="AY29" s="970"/>
      <c r="AZ29" s="1047" t="s">
        <v>560</v>
      </c>
      <c r="BA29" s="1047"/>
      <c r="BB29" s="1047"/>
      <c r="BC29" s="1047"/>
      <c r="BD29" s="1047"/>
      <c r="BE29" s="1031"/>
      <c r="BF29" s="1031"/>
      <c r="BG29" s="1031"/>
      <c r="BH29" s="1031"/>
      <c r="BI29" s="1032"/>
      <c r="BJ29" s="205"/>
      <c r="BK29" s="205"/>
      <c r="BL29" s="205"/>
      <c r="BM29" s="205"/>
      <c r="BN29" s="205"/>
      <c r="BO29" s="218"/>
      <c r="BP29" s="218"/>
      <c r="BQ29" s="215">
        <v>23</v>
      </c>
      <c r="BR29" s="216"/>
      <c r="BS29" s="1019"/>
      <c r="BT29" s="1020"/>
      <c r="BU29" s="1020"/>
      <c r="BV29" s="1020"/>
      <c r="BW29" s="1020"/>
      <c r="BX29" s="1020"/>
      <c r="BY29" s="1020"/>
      <c r="BZ29" s="1020"/>
      <c r="CA29" s="1020"/>
      <c r="CB29" s="1020"/>
      <c r="CC29" s="1020"/>
      <c r="CD29" s="1020"/>
      <c r="CE29" s="1020"/>
      <c r="CF29" s="1020"/>
      <c r="CG29" s="1021"/>
      <c r="CH29" s="994"/>
      <c r="CI29" s="995"/>
      <c r="CJ29" s="995"/>
      <c r="CK29" s="995"/>
      <c r="CL29" s="996"/>
      <c r="CM29" s="994"/>
      <c r="CN29" s="995"/>
      <c r="CO29" s="995"/>
      <c r="CP29" s="995"/>
      <c r="CQ29" s="996"/>
      <c r="CR29" s="994"/>
      <c r="CS29" s="995"/>
      <c r="CT29" s="995"/>
      <c r="CU29" s="995"/>
      <c r="CV29" s="996"/>
      <c r="CW29" s="994"/>
      <c r="CX29" s="995"/>
      <c r="CY29" s="995"/>
      <c r="CZ29" s="995"/>
      <c r="DA29" s="996"/>
      <c r="DB29" s="994"/>
      <c r="DC29" s="995"/>
      <c r="DD29" s="995"/>
      <c r="DE29" s="995"/>
      <c r="DF29" s="996"/>
      <c r="DG29" s="994"/>
      <c r="DH29" s="995"/>
      <c r="DI29" s="995"/>
      <c r="DJ29" s="995"/>
      <c r="DK29" s="996"/>
      <c r="DL29" s="994"/>
      <c r="DM29" s="995"/>
      <c r="DN29" s="995"/>
      <c r="DO29" s="995"/>
      <c r="DP29" s="996"/>
      <c r="DQ29" s="994"/>
      <c r="DR29" s="995"/>
      <c r="DS29" s="995"/>
      <c r="DT29" s="995"/>
      <c r="DU29" s="996"/>
      <c r="DV29" s="997"/>
      <c r="DW29" s="998"/>
      <c r="DX29" s="998"/>
      <c r="DY29" s="998"/>
      <c r="DZ29" s="999"/>
      <c r="EA29" s="199"/>
    </row>
    <row r="30" spans="1:131" s="200" customFormat="1" ht="26.25" customHeight="1">
      <c r="A30" s="219">
        <v>3</v>
      </c>
      <c r="B30" s="1036" t="s">
        <v>382</v>
      </c>
      <c r="C30" s="1037"/>
      <c r="D30" s="1037"/>
      <c r="E30" s="1037"/>
      <c r="F30" s="1037"/>
      <c r="G30" s="1037"/>
      <c r="H30" s="1037"/>
      <c r="I30" s="1037"/>
      <c r="J30" s="1037"/>
      <c r="K30" s="1037"/>
      <c r="L30" s="1037"/>
      <c r="M30" s="1037"/>
      <c r="N30" s="1037"/>
      <c r="O30" s="1037"/>
      <c r="P30" s="1038"/>
      <c r="Q30" s="1048">
        <v>10050</v>
      </c>
      <c r="R30" s="1049"/>
      <c r="S30" s="1049"/>
      <c r="T30" s="1049"/>
      <c r="U30" s="1049"/>
      <c r="V30" s="1049">
        <v>9975</v>
      </c>
      <c r="W30" s="1049"/>
      <c r="X30" s="1049"/>
      <c r="Y30" s="1049"/>
      <c r="Z30" s="1049"/>
      <c r="AA30" s="1050">
        <f t="shared" si="0"/>
        <v>75</v>
      </c>
      <c r="AB30" s="1043"/>
      <c r="AC30" s="1043"/>
      <c r="AD30" s="1043"/>
      <c r="AE30" s="1044"/>
      <c r="AF30" s="1042">
        <v>75</v>
      </c>
      <c r="AG30" s="1043"/>
      <c r="AH30" s="1043"/>
      <c r="AI30" s="1043"/>
      <c r="AJ30" s="1044"/>
      <c r="AK30" s="1051">
        <f>(4595033000)/1000000</f>
        <v>4595.0330000000004</v>
      </c>
      <c r="AL30" s="978"/>
      <c r="AM30" s="978"/>
      <c r="AN30" s="978"/>
      <c r="AO30" s="979"/>
      <c r="AP30" s="970" t="s">
        <v>560</v>
      </c>
      <c r="AQ30" s="970"/>
      <c r="AR30" s="970"/>
      <c r="AS30" s="970"/>
      <c r="AT30" s="970"/>
      <c r="AU30" s="970" t="s">
        <v>560</v>
      </c>
      <c r="AV30" s="970"/>
      <c r="AW30" s="970"/>
      <c r="AX30" s="970"/>
      <c r="AY30" s="970"/>
      <c r="AZ30" s="1047" t="s">
        <v>560</v>
      </c>
      <c r="BA30" s="1047"/>
      <c r="BB30" s="1047"/>
      <c r="BC30" s="1047"/>
      <c r="BD30" s="1047"/>
      <c r="BE30" s="1031"/>
      <c r="BF30" s="1031"/>
      <c r="BG30" s="1031"/>
      <c r="BH30" s="1031"/>
      <c r="BI30" s="1032"/>
      <c r="BJ30" s="205"/>
      <c r="BK30" s="205"/>
      <c r="BL30" s="205"/>
      <c r="BM30" s="205"/>
      <c r="BN30" s="205"/>
      <c r="BO30" s="218"/>
      <c r="BP30" s="218"/>
      <c r="BQ30" s="215">
        <v>24</v>
      </c>
      <c r="BR30" s="216"/>
      <c r="BS30" s="1019"/>
      <c r="BT30" s="1020"/>
      <c r="BU30" s="1020"/>
      <c r="BV30" s="1020"/>
      <c r="BW30" s="1020"/>
      <c r="BX30" s="1020"/>
      <c r="BY30" s="1020"/>
      <c r="BZ30" s="1020"/>
      <c r="CA30" s="1020"/>
      <c r="CB30" s="1020"/>
      <c r="CC30" s="1020"/>
      <c r="CD30" s="1020"/>
      <c r="CE30" s="1020"/>
      <c r="CF30" s="1020"/>
      <c r="CG30" s="1021"/>
      <c r="CH30" s="994"/>
      <c r="CI30" s="995"/>
      <c r="CJ30" s="995"/>
      <c r="CK30" s="995"/>
      <c r="CL30" s="996"/>
      <c r="CM30" s="994"/>
      <c r="CN30" s="995"/>
      <c r="CO30" s="995"/>
      <c r="CP30" s="995"/>
      <c r="CQ30" s="996"/>
      <c r="CR30" s="994"/>
      <c r="CS30" s="995"/>
      <c r="CT30" s="995"/>
      <c r="CU30" s="995"/>
      <c r="CV30" s="996"/>
      <c r="CW30" s="994"/>
      <c r="CX30" s="995"/>
      <c r="CY30" s="995"/>
      <c r="CZ30" s="995"/>
      <c r="DA30" s="996"/>
      <c r="DB30" s="994"/>
      <c r="DC30" s="995"/>
      <c r="DD30" s="995"/>
      <c r="DE30" s="995"/>
      <c r="DF30" s="996"/>
      <c r="DG30" s="994"/>
      <c r="DH30" s="995"/>
      <c r="DI30" s="995"/>
      <c r="DJ30" s="995"/>
      <c r="DK30" s="996"/>
      <c r="DL30" s="994"/>
      <c r="DM30" s="995"/>
      <c r="DN30" s="995"/>
      <c r="DO30" s="995"/>
      <c r="DP30" s="996"/>
      <c r="DQ30" s="994"/>
      <c r="DR30" s="995"/>
      <c r="DS30" s="995"/>
      <c r="DT30" s="995"/>
      <c r="DU30" s="996"/>
      <c r="DV30" s="997"/>
      <c r="DW30" s="998"/>
      <c r="DX30" s="998"/>
      <c r="DY30" s="998"/>
      <c r="DZ30" s="999"/>
      <c r="EA30" s="199"/>
    </row>
    <row r="31" spans="1:131" s="200" customFormat="1" ht="26.25" customHeight="1">
      <c r="A31" s="219">
        <v>4</v>
      </c>
      <c r="B31" s="1036" t="s">
        <v>383</v>
      </c>
      <c r="C31" s="1037"/>
      <c r="D31" s="1037"/>
      <c r="E31" s="1037"/>
      <c r="F31" s="1037"/>
      <c r="G31" s="1037"/>
      <c r="H31" s="1037"/>
      <c r="I31" s="1037"/>
      <c r="J31" s="1037"/>
      <c r="K31" s="1037"/>
      <c r="L31" s="1037"/>
      <c r="M31" s="1037"/>
      <c r="N31" s="1037"/>
      <c r="O31" s="1037"/>
      <c r="P31" s="1038"/>
      <c r="Q31" s="1048">
        <v>13310</v>
      </c>
      <c r="R31" s="1049"/>
      <c r="S31" s="1049"/>
      <c r="T31" s="1049"/>
      <c r="U31" s="1049"/>
      <c r="V31" s="1049">
        <v>13647</v>
      </c>
      <c r="W31" s="1049"/>
      <c r="X31" s="1049"/>
      <c r="Y31" s="1049"/>
      <c r="Z31" s="1049"/>
      <c r="AA31" s="1050">
        <f t="shared" ref="AA31" si="1">Q31-V31</f>
        <v>-337</v>
      </c>
      <c r="AB31" s="1043"/>
      <c r="AC31" s="1043"/>
      <c r="AD31" s="1043"/>
      <c r="AE31" s="1044"/>
      <c r="AF31" s="1042">
        <v>3052</v>
      </c>
      <c r="AG31" s="1043"/>
      <c r="AH31" s="1043"/>
      <c r="AI31" s="1043"/>
      <c r="AJ31" s="1044"/>
      <c r="AK31" s="979">
        <v>1100</v>
      </c>
      <c r="AL31" s="970"/>
      <c r="AM31" s="970"/>
      <c r="AN31" s="970"/>
      <c r="AO31" s="970"/>
      <c r="AP31" s="970">
        <v>12625</v>
      </c>
      <c r="AQ31" s="970"/>
      <c r="AR31" s="970"/>
      <c r="AS31" s="970"/>
      <c r="AT31" s="970"/>
      <c r="AU31" s="970">
        <v>8314</v>
      </c>
      <c r="AV31" s="970"/>
      <c r="AW31" s="970"/>
      <c r="AX31" s="970"/>
      <c r="AY31" s="970"/>
      <c r="AZ31" s="1047" t="s">
        <v>560</v>
      </c>
      <c r="BA31" s="1047"/>
      <c r="BB31" s="1047"/>
      <c r="BC31" s="1047"/>
      <c r="BD31" s="1047"/>
      <c r="BE31" s="1031" t="s">
        <v>384</v>
      </c>
      <c r="BF31" s="1031"/>
      <c r="BG31" s="1031"/>
      <c r="BH31" s="1031"/>
      <c r="BI31" s="1032"/>
      <c r="BJ31" s="205"/>
      <c r="BK31" s="205"/>
      <c r="BL31" s="205"/>
      <c r="BM31" s="205"/>
      <c r="BN31" s="205"/>
      <c r="BO31" s="218"/>
      <c r="BP31" s="218"/>
      <c r="BQ31" s="215">
        <v>25</v>
      </c>
      <c r="BR31" s="216"/>
      <c r="BS31" s="1019"/>
      <c r="BT31" s="1020"/>
      <c r="BU31" s="1020"/>
      <c r="BV31" s="1020"/>
      <c r="BW31" s="1020"/>
      <c r="BX31" s="1020"/>
      <c r="BY31" s="1020"/>
      <c r="BZ31" s="1020"/>
      <c r="CA31" s="1020"/>
      <c r="CB31" s="1020"/>
      <c r="CC31" s="1020"/>
      <c r="CD31" s="1020"/>
      <c r="CE31" s="1020"/>
      <c r="CF31" s="1020"/>
      <c r="CG31" s="1021"/>
      <c r="CH31" s="994"/>
      <c r="CI31" s="995"/>
      <c r="CJ31" s="995"/>
      <c r="CK31" s="995"/>
      <c r="CL31" s="996"/>
      <c r="CM31" s="994"/>
      <c r="CN31" s="995"/>
      <c r="CO31" s="995"/>
      <c r="CP31" s="995"/>
      <c r="CQ31" s="996"/>
      <c r="CR31" s="994"/>
      <c r="CS31" s="995"/>
      <c r="CT31" s="995"/>
      <c r="CU31" s="995"/>
      <c r="CV31" s="996"/>
      <c r="CW31" s="994"/>
      <c r="CX31" s="995"/>
      <c r="CY31" s="995"/>
      <c r="CZ31" s="995"/>
      <c r="DA31" s="996"/>
      <c r="DB31" s="994"/>
      <c r="DC31" s="995"/>
      <c r="DD31" s="995"/>
      <c r="DE31" s="995"/>
      <c r="DF31" s="996"/>
      <c r="DG31" s="994"/>
      <c r="DH31" s="995"/>
      <c r="DI31" s="995"/>
      <c r="DJ31" s="995"/>
      <c r="DK31" s="996"/>
      <c r="DL31" s="994"/>
      <c r="DM31" s="995"/>
      <c r="DN31" s="995"/>
      <c r="DO31" s="995"/>
      <c r="DP31" s="996"/>
      <c r="DQ31" s="994"/>
      <c r="DR31" s="995"/>
      <c r="DS31" s="995"/>
      <c r="DT31" s="995"/>
      <c r="DU31" s="996"/>
      <c r="DV31" s="997"/>
      <c r="DW31" s="998"/>
      <c r="DX31" s="998"/>
      <c r="DY31" s="998"/>
      <c r="DZ31" s="999"/>
      <c r="EA31" s="199"/>
    </row>
    <row r="32" spans="1:131" s="200" customFormat="1" ht="26.25" customHeight="1">
      <c r="A32" s="219">
        <v>5</v>
      </c>
      <c r="B32" s="1036" t="s">
        <v>385</v>
      </c>
      <c r="C32" s="1037"/>
      <c r="D32" s="1037"/>
      <c r="E32" s="1037"/>
      <c r="F32" s="1037"/>
      <c r="G32" s="1037"/>
      <c r="H32" s="1037"/>
      <c r="I32" s="1037"/>
      <c r="J32" s="1037"/>
      <c r="K32" s="1037"/>
      <c r="L32" s="1037"/>
      <c r="M32" s="1037"/>
      <c r="N32" s="1037"/>
      <c r="O32" s="1037"/>
      <c r="P32" s="1038"/>
      <c r="Q32" s="1048">
        <v>11101</v>
      </c>
      <c r="R32" s="1049"/>
      <c r="S32" s="1049"/>
      <c r="T32" s="1049"/>
      <c r="U32" s="1049"/>
      <c r="V32" s="1049">
        <v>10897</v>
      </c>
      <c r="W32" s="1049"/>
      <c r="X32" s="1049"/>
      <c r="Y32" s="1049"/>
      <c r="Z32" s="1049"/>
      <c r="AA32" s="1050">
        <f t="shared" ref="AA32" si="2">Q32-V32</f>
        <v>204</v>
      </c>
      <c r="AB32" s="1043"/>
      <c r="AC32" s="1043"/>
      <c r="AD32" s="1043"/>
      <c r="AE32" s="1044"/>
      <c r="AF32" s="1042">
        <v>181</v>
      </c>
      <c r="AG32" s="1043"/>
      <c r="AH32" s="1043"/>
      <c r="AI32" s="1043"/>
      <c r="AJ32" s="1044"/>
      <c r="AK32" s="1051">
        <f>(1952788000)/1000000</f>
        <v>1952.788</v>
      </c>
      <c r="AL32" s="978"/>
      <c r="AM32" s="978"/>
      <c r="AN32" s="978"/>
      <c r="AO32" s="979"/>
      <c r="AP32" s="970">
        <v>48112</v>
      </c>
      <c r="AQ32" s="970"/>
      <c r="AR32" s="970"/>
      <c r="AS32" s="970"/>
      <c r="AT32" s="970"/>
      <c r="AU32" s="970">
        <v>19149</v>
      </c>
      <c r="AV32" s="970"/>
      <c r="AW32" s="970"/>
      <c r="AX32" s="970"/>
      <c r="AY32" s="970"/>
      <c r="AZ32" s="1047" t="s">
        <v>560</v>
      </c>
      <c r="BA32" s="1047"/>
      <c r="BB32" s="1047"/>
      <c r="BC32" s="1047"/>
      <c r="BD32" s="1047"/>
      <c r="BE32" s="1031" t="s">
        <v>386</v>
      </c>
      <c r="BF32" s="1031"/>
      <c r="BG32" s="1031"/>
      <c r="BH32" s="1031"/>
      <c r="BI32" s="1032"/>
      <c r="BJ32" s="205"/>
      <c r="BK32" s="205"/>
      <c r="BL32" s="205"/>
      <c r="BM32" s="205"/>
      <c r="BN32" s="205"/>
      <c r="BO32" s="218"/>
      <c r="BP32" s="218"/>
      <c r="BQ32" s="215">
        <v>26</v>
      </c>
      <c r="BR32" s="216"/>
      <c r="BS32" s="1019"/>
      <c r="BT32" s="1020"/>
      <c r="BU32" s="1020"/>
      <c r="BV32" s="1020"/>
      <c r="BW32" s="1020"/>
      <c r="BX32" s="1020"/>
      <c r="BY32" s="1020"/>
      <c r="BZ32" s="1020"/>
      <c r="CA32" s="1020"/>
      <c r="CB32" s="1020"/>
      <c r="CC32" s="1020"/>
      <c r="CD32" s="1020"/>
      <c r="CE32" s="1020"/>
      <c r="CF32" s="1020"/>
      <c r="CG32" s="1021"/>
      <c r="CH32" s="994"/>
      <c r="CI32" s="995"/>
      <c r="CJ32" s="995"/>
      <c r="CK32" s="995"/>
      <c r="CL32" s="996"/>
      <c r="CM32" s="994"/>
      <c r="CN32" s="995"/>
      <c r="CO32" s="995"/>
      <c r="CP32" s="995"/>
      <c r="CQ32" s="996"/>
      <c r="CR32" s="994"/>
      <c r="CS32" s="995"/>
      <c r="CT32" s="995"/>
      <c r="CU32" s="995"/>
      <c r="CV32" s="996"/>
      <c r="CW32" s="994"/>
      <c r="CX32" s="995"/>
      <c r="CY32" s="995"/>
      <c r="CZ32" s="995"/>
      <c r="DA32" s="996"/>
      <c r="DB32" s="994"/>
      <c r="DC32" s="995"/>
      <c r="DD32" s="995"/>
      <c r="DE32" s="995"/>
      <c r="DF32" s="996"/>
      <c r="DG32" s="994"/>
      <c r="DH32" s="995"/>
      <c r="DI32" s="995"/>
      <c r="DJ32" s="995"/>
      <c r="DK32" s="996"/>
      <c r="DL32" s="994"/>
      <c r="DM32" s="995"/>
      <c r="DN32" s="995"/>
      <c r="DO32" s="995"/>
      <c r="DP32" s="996"/>
      <c r="DQ32" s="994"/>
      <c r="DR32" s="995"/>
      <c r="DS32" s="995"/>
      <c r="DT32" s="995"/>
      <c r="DU32" s="996"/>
      <c r="DV32" s="997"/>
      <c r="DW32" s="998"/>
      <c r="DX32" s="998"/>
      <c r="DY32" s="998"/>
      <c r="DZ32" s="999"/>
      <c r="EA32" s="199"/>
    </row>
    <row r="33" spans="1:131" s="200" customFormat="1" ht="26.25" customHeight="1">
      <c r="A33" s="219">
        <v>6</v>
      </c>
      <c r="B33" s="1036"/>
      <c r="C33" s="1037"/>
      <c r="D33" s="1037"/>
      <c r="E33" s="1037"/>
      <c r="F33" s="1037"/>
      <c r="G33" s="1037"/>
      <c r="H33" s="1037"/>
      <c r="I33" s="1037"/>
      <c r="J33" s="1037"/>
      <c r="K33" s="1037"/>
      <c r="L33" s="1037"/>
      <c r="M33" s="1037"/>
      <c r="N33" s="1037"/>
      <c r="O33" s="1037"/>
      <c r="P33" s="1038"/>
      <c r="Q33" s="1048"/>
      <c r="R33" s="1049"/>
      <c r="S33" s="1049"/>
      <c r="T33" s="1049"/>
      <c r="U33" s="1049"/>
      <c r="V33" s="1049"/>
      <c r="W33" s="1049"/>
      <c r="X33" s="1049"/>
      <c r="Y33" s="1049"/>
      <c r="Z33" s="1049"/>
      <c r="AA33" s="1049"/>
      <c r="AB33" s="1049"/>
      <c r="AC33" s="1049"/>
      <c r="AD33" s="1049"/>
      <c r="AE33" s="1050"/>
      <c r="AF33" s="1042"/>
      <c r="AG33" s="1043"/>
      <c r="AH33" s="1043"/>
      <c r="AI33" s="1043"/>
      <c r="AJ33" s="1044"/>
      <c r="AK33" s="979"/>
      <c r="AL33" s="970"/>
      <c r="AM33" s="970"/>
      <c r="AN33" s="970"/>
      <c r="AO33" s="970"/>
      <c r="AP33" s="970"/>
      <c r="AQ33" s="970"/>
      <c r="AR33" s="970"/>
      <c r="AS33" s="970"/>
      <c r="AT33" s="970"/>
      <c r="AU33" s="970"/>
      <c r="AV33" s="970"/>
      <c r="AW33" s="970"/>
      <c r="AX33" s="970"/>
      <c r="AY33" s="970"/>
      <c r="AZ33" s="1047"/>
      <c r="BA33" s="1047"/>
      <c r="BB33" s="1047"/>
      <c r="BC33" s="1047"/>
      <c r="BD33" s="1047"/>
      <c r="BE33" s="1031"/>
      <c r="BF33" s="1031"/>
      <c r="BG33" s="1031"/>
      <c r="BH33" s="1031"/>
      <c r="BI33" s="1032"/>
      <c r="BJ33" s="205"/>
      <c r="BK33" s="205"/>
      <c r="BL33" s="205"/>
      <c r="BM33" s="205"/>
      <c r="BN33" s="205"/>
      <c r="BO33" s="218"/>
      <c r="BP33" s="218"/>
      <c r="BQ33" s="215">
        <v>27</v>
      </c>
      <c r="BR33" s="216"/>
      <c r="BS33" s="1019"/>
      <c r="BT33" s="1020"/>
      <c r="BU33" s="1020"/>
      <c r="BV33" s="1020"/>
      <c r="BW33" s="1020"/>
      <c r="BX33" s="1020"/>
      <c r="BY33" s="1020"/>
      <c r="BZ33" s="1020"/>
      <c r="CA33" s="1020"/>
      <c r="CB33" s="1020"/>
      <c r="CC33" s="1020"/>
      <c r="CD33" s="1020"/>
      <c r="CE33" s="1020"/>
      <c r="CF33" s="1020"/>
      <c r="CG33" s="1021"/>
      <c r="CH33" s="994"/>
      <c r="CI33" s="995"/>
      <c r="CJ33" s="995"/>
      <c r="CK33" s="995"/>
      <c r="CL33" s="996"/>
      <c r="CM33" s="994"/>
      <c r="CN33" s="995"/>
      <c r="CO33" s="995"/>
      <c r="CP33" s="995"/>
      <c r="CQ33" s="996"/>
      <c r="CR33" s="994"/>
      <c r="CS33" s="995"/>
      <c r="CT33" s="995"/>
      <c r="CU33" s="995"/>
      <c r="CV33" s="996"/>
      <c r="CW33" s="994"/>
      <c r="CX33" s="995"/>
      <c r="CY33" s="995"/>
      <c r="CZ33" s="995"/>
      <c r="DA33" s="996"/>
      <c r="DB33" s="994"/>
      <c r="DC33" s="995"/>
      <c r="DD33" s="995"/>
      <c r="DE33" s="995"/>
      <c r="DF33" s="996"/>
      <c r="DG33" s="994"/>
      <c r="DH33" s="995"/>
      <c r="DI33" s="995"/>
      <c r="DJ33" s="995"/>
      <c r="DK33" s="996"/>
      <c r="DL33" s="994"/>
      <c r="DM33" s="995"/>
      <c r="DN33" s="995"/>
      <c r="DO33" s="995"/>
      <c r="DP33" s="996"/>
      <c r="DQ33" s="994"/>
      <c r="DR33" s="995"/>
      <c r="DS33" s="995"/>
      <c r="DT33" s="995"/>
      <c r="DU33" s="996"/>
      <c r="DV33" s="997"/>
      <c r="DW33" s="998"/>
      <c r="DX33" s="998"/>
      <c r="DY33" s="998"/>
      <c r="DZ33" s="999"/>
      <c r="EA33" s="199"/>
    </row>
    <row r="34" spans="1:131" s="200" customFormat="1" ht="26.25" customHeight="1">
      <c r="A34" s="219">
        <v>7</v>
      </c>
      <c r="B34" s="1036"/>
      <c r="C34" s="1037"/>
      <c r="D34" s="1037"/>
      <c r="E34" s="1037"/>
      <c r="F34" s="1037"/>
      <c r="G34" s="1037"/>
      <c r="H34" s="1037"/>
      <c r="I34" s="1037"/>
      <c r="J34" s="1037"/>
      <c r="K34" s="1037"/>
      <c r="L34" s="1037"/>
      <c r="M34" s="1037"/>
      <c r="N34" s="1037"/>
      <c r="O34" s="1037"/>
      <c r="P34" s="1038"/>
      <c r="Q34" s="1048"/>
      <c r="R34" s="1049"/>
      <c r="S34" s="1049"/>
      <c r="T34" s="1049"/>
      <c r="U34" s="1049"/>
      <c r="V34" s="1049"/>
      <c r="W34" s="1049"/>
      <c r="X34" s="1049"/>
      <c r="Y34" s="1049"/>
      <c r="Z34" s="1049"/>
      <c r="AA34" s="1049"/>
      <c r="AB34" s="1049"/>
      <c r="AC34" s="1049"/>
      <c r="AD34" s="1049"/>
      <c r="AE34" s="1050"/>
      <c r="AF34" s="1042"/>
      <c r="AG34" s="1043"/>
      <c r="AH34" s="1043"/>
      <c r="AI34" s="1043"/>
      <c r="AJ34" s="1044"/>
      <c r="AK34" s="979"/>
      <c r="AL34" s="970"/>
      <c r="AM34" s="970"/>
      <c r="AN34" s="970"/>
      <c r="AO34" s="970"/>
      <c r="AP34" s="970"/>
      <c r="AQ34" s="970"/>
      <c r="AR34" s="970"/>
      <c r="AS34" s="970"/>
      <c r="AT34" s="970"/>
      <c r="AU34" s="970"/>
      <c r="AV34" s="970"/>
      <c r="AW34" s="970"/>
      <c r="AX34" s="970"/>
      <c r="AY34" s="970"/>
      <c r="AZ34" s="1047"/>
      <c r="BA34" s="1047"/>
      <c r="BB34" s="1047"/>
      <c r="BC34" s="1047"/>
      <c r="BD34" s="1047"/>
      <c r="BE34" s="1031"/>
      <c r="BF34" s="1031"/>
      <c r="BG34" s="1031"/>
      <c r="BH34" s="1031"/>
      <c r="BI34" s="1032"/>
      <c r="BJ34" s="205"/>
      <c r="BK34" s="205"/>
      <c r="BL34" s="205"/>
      <c r="BM34" s="205"/>
      <c r="BN34" s="205"/>
      <c r="BO34" s="218"/>
      <c r="BP34" s="218"/>
      <c r="BQ34" s="215">
        <v>28</v>
      </c>
      <c r="BR34" s="216"/>
      <c r="BS34" s="1019"/>
      <c r="BT34" s="1020"/>
      <c r="BU34" s="1020"/>
      <c r="BV34" s="1020"/>
      <c r="BW34" s="1020"/>
      <c r="BX34" s="1020"/>
      <c r="BY34" s="1020"/>
      <c r="BZ34" s="1020"/>
      <c r="CA34" s="1020"/>
      <c r="CB34" s="1020"/>
      <c r="CC34" s="1020"/>
      <c r="CD34" s="1020"/>
      <c r="CE34" s="1020"/>
      <c r="CF34" s="1020"/>
      <c r="CG34" s="1021"/>
      <c r="CH34" s="994"/>
      <c r="CI34" s="995"/>
      <c r="CJ34" s="995"/>
      <c r="CK34" s="995"/>
      <c r="CL34" s="996"/>
      <c r="CM34" s="994"/>
      <c r="CN34" s="995"/>
      <c r="CO34" s="995"/>
      <c r="CP34" s="995"/>
      <c r="CQ34" s="996"/>
      <c r="CR34" s="994"/>
      <c r="CS34" s="995"/>
      <c r="CT34" s="995"/>
      <c r="CU34" s="995"/>
      <c r="CV34" s="996"/>
      <c r="CW34" s="994"/>
      <c r="CX34" s="995"/>
      <c r="CY34" s="995"/>
      <c r="CZ34" s="995"/>
      <c r="DA34" s="996"/>
      <c r="DB34" s="994"/>
      <c r="DC34" s="995"/>
      <c r="DD34" s="995"/>
      <c r="DE34" s="995"/>
      <c r="DF34" s="996"/>
      <c r="DG34" s="994"/>
      <c r="DH34" s="995"/>
      <c r="DI34" s="995"/>
      <c r="DJ34" s="995"/>
      <c r="DK34" s="996"/>
      <c r="DL34" s="994"/>
      <c r="DM34" s="995"/>
      <c r="DN34" s="995"/>
      <c r="DO34" s="995"/>
      <c r="DP34" s="996"/>
      <c r="DQ34" s="994"/>
      <c r="DR34" s="995"/>
      <c r="DS34" s="995"/>
      <c r="DT34" s="995"/>
      <c r="DU34" s="996"/>
      <c r="DV34" s="997"/>
      <c r="DW34" s="998"/>
      <c r="DX34" s="998"/>
      <c r="DY34" s="998"/>
      <c r="DZ34" s="999"/>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8"/>
      <c r="R35" s="1049"/>
      <c r="S35" s="1049"/>
      <c r="T35" s="1049"/>
      <c r="U35" s="1049"/>
      <c r="V35" s="1049"/>
      <c r="W35" s="1049"/>
      <c r="X35" s="1049"/>
      <c r="Y35" s="1049"/>
      <c r="Z35" s="1049"/>
      <c r="AA35" s="1049"/>
      <c r="AB35" s="1049"/>
      <c r="AC35" s="1049"/>
      <c r="AD35" s="1049"/>
      <c r="AE35" s="1050"/>
      <c r="AF35" s="1042"/>
      <c r="AG35" s="1043"/>
      <c r="AH35" s="1043"/>
      <c r="AI35" s="1043"/>
      <c r="AJ35" s="1044"/>
      <c r="AK35" s="979"/>
      <c r="AL35" s="970"/>
      <c r="AM35" s="970"/>
      <c r="AN35" s="970"/>
      <c r="AO35" s="970"/>
      <c r="AP35" s="970"/>
      <c r="AQ35" s="970"/>
      <c r="AR35" s="970"/>
      <c r="AS35" s="970"/>
      <c r="AT35" s="970"/>
      <c r="AU35" s="970"/>
      <c r="AV35" s="970"/>
      <c r="AW35" s="970"/>
      <c r="AX35" s="970"/>
      <c r="AY35" s="970"/>
      <c r="AZ35" s="1047"/>
      <c r="BA35" s="1047"/>
      <c r="BB35" s="1047"/>
      <c r="BC35" s="1047"/>
      <c r="BD35" s="1047"/>
      <c r="BE35" s="1031"/>
      <c r="BF35" s="1031"/>
      <c r="BG35" s="1031"/>
      <c r="BH35" s="1031"/>
      <c r="BI35" s="1032"/>
      <c r="BJ35" s="205"/>
      <c r="BK35" s="205"/>
      <c r="BL35" s="205"/>
      <c r="BM35" s="205"/>
      <c r="BN35" s="205"/>
      <c r="BO35" s="218"/>
      <c r="BP35" s="218"/>
      <c r="BQ35" s="215">
        <v>29</v>
      </c>
      <c r="BR35" s="216"/>
      <c r="BS35" s="1019"/>
      <c r="BT35" s="1020"/>
      <c r="BU35" s="1020"/>
      <c r="BV35" s="1020"/>
      <c r="BW35" s="1020"/>
      <c r="BX35" s="1020"/>
      <c r="BY35" s="1020"/>
      <c r="BZ35" s="1020"/>
      <c r="CA35" s="1020"/>
      <c r="CB35" s="1020"/>
      <c r="CC35" s="1020"/>
      <c r="CD35" s="1020"/>
      <c r="CE35" s="1020"/>
      <c r="CF35" s="1020"/>
      <c r="CG35" s="1021"/>
      <c r="CH35" s="994"/>
      <c r="CI35" s="995"/>
      <c r="CJ35" s="995"/>
      <c r="CK35" s="995"/>
      <c r="CL35" s="996"/>
      <c r="CM35" s="994"/>
      <c r="CN35" s="995"/>
      <c r="CO35" s="995"/>
      <c r="CP35" s="995"/>
      <c r="CQ35" s="996"/>
      <c r="CR35" s="994"/>
      <c r="CS35" s="995"/>
      <c r="CT35" s="995"/>
      <c r="CU35" s="995"/>
      <c r="CV35" s="996"/>
      <c r="CW35" s="994"/>
      <c r="CX35" s="995"/>
      <c r="CY35" s="995"/>
      <c r="CZ35" s="995"/>
      <c r="DA35" s="996"/>
      <c r="DB35" s="994"/>
      <c r="DC35" s="995"/>
      <c r="DD35" s="995"/>
      <c r="DE35" s="995"/>
      <c r="DF35" s="996"/>
      <c r="DG35" s="994"/>
      <c r="DH35" s="995"/>
      <c r="DI35" s="995"/>
      <c r="DJ35" s="995"/>
      <c r="DK35" s="996"/>
      <c r="DL35" s="994"/>
      <c r="DM35" s="995"/>
      <c r="DN35" s="995"/>
      <c r="DO35" s="995"/>
      <c r="DP35" s="996"/>
      <c r="DQ35" s="994"/>
      <c r="DR35" s="995"/>
      <c r="DS35" s="995"/>
      <c r="DT35" s="995"/>
      <c r="DU35" s="996"/>
      <c r="DV35" s="997"/>
      <c r="DW35" s="998"/>
      <c r="DX35" s="998"/>
      <c r="DY35" s="998"/>
      <c r="DZ35" s="999"/>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8"/>
      <c r="R36" s="1049"/>
      <c r="S36" s="1049"/>
      <c r="T36" s="1049"/>
      <c r="U36" s="1049"/>
      <c r="V36" s="1049"/>
      <c r="W36" s="1049"/>
      <c r="X36" s="1049"/>
      <c r="Y36" s="1049"/>
      <c r="Z36" s="1049"/>
      <c r="AA36" s="1049"/>
      <c r="AB36" s="1049"/>
      <c r="AC36" s="1049"/>
      <c r="AD36" s="1049"/>
      <c r="AE36" s="1050"/>
      <c r="AF36" s="1042"/>
      <c r="AG36" s="1043"/>
      <c r="AH36" s="1043"/>
      <c r="AI36" s="1043"/>
      <c r="AJ36" s="1044"/>
      <c r="AK36" s="979"/>
      <c r="AL36" s="970"/>
      <c r="AM36" s="970"/>
      <c r="AN36" s="970"/>
      <c r="AO36" s="970"/>
      <c r="AP36" s="970"/>
      <c r="AQ36" s="970"/>
      <c r="AR36" s="970"/>
      <c r="AS36" s="970"/>
      <c r="AT36" s="970"/>
      <c r="AU36" s="970"/>
      <c r="AV36" s="970"/>
      <c r="AW36" s="970"/>
      <c r="AX36" s="970"/>
      <c r="AY36" s="970"/>
      <c r="AZ36" s="1047"/>
      <c r="BA36" s="1047"/>
      <c r="BB36" s="1047"/>
      <c r="BC36" s="1047"/>
      <c r="BD36" s="1047"/>
      <c r="BE36" s="1031"/>
      <c r="BF36" s="1031"/>
      <c r="BG36" s="1031"/>
      <c r="BH36" s="1031"/>
      <c r="BI36" s="1032"/>
      <c r="BJ36" s="205"/>
      <c r="BK36" s="205"/>
      <c r="BL36" s="205"/>
      <c r="BM36" s="205"/>
      <c r="BN36" s="205"/>
      <c r="BO36" s="218"/>
      <c r="BP36" s="218"/>
      <c r="BQ36" s="215">
        <v>30</v>
      </c>
      <c r="BR36" s="216"/>
      <c r="BS36" s="1019"/>
      <c r="BT36" s="1020"/>
      <c r="BU36" s="1020"/>
      <c r="BV36" s="1020"/>
      <c r="BW36" s="1020"/>
      <c r="BX36" s="1020"/>
      <c r="BY36" s="1020"/>
      <c r="BZ36" s="1020"/>
      <c r="CA36" s="1020"/>
      <c r="CB36" s="1020"/>
      <c r="CC36" s="1020"/>
      <c r="CD36" s="1020"/>
      <c r="CE36" s="1020"/>
      <c r="CF36" s="1020"/>
      <c r="CG36" s="1021"/>
      <c r="CH36" s="994"/>
      <c r="CI36" s="995"/>
      <c r="CJ36" s="995"/>
      <c r="CK36" s="995"/>
      <c r="CL36" s="996"/>
      <c r="CM36" s="994"/>
      <c r="CN36" s="995"/>
      <c r="CO36" s="995"/>
      <c r="CP36" s="995"/>
      <c r="CQ36" s="996"/>
      <c r="CR36" s="994"/>
      <c r="CS36" s="995"/>
      <c r="CT36" s="995"/>
      <c r="CU36" s="995"/>
      <c r="CV36" s="996"/>
      <c r="CW36" s="994"/>
      <c r="CX36" s="995"/>
      <c r="CY36" s="995"/>
      <c r="CZ36" s="995"/>
      <c r="DA36" s="996"/>
      <c r="DB36" s="994"/>
      <c r="DC36" s="995"/>
      <c r="DD36" s="995"/>
      <c r="DE36" s="995"/>
      <c r="DF36" s="996"/>
      <c r="DG36" s="994"/>
      <c r="DH36" s="995"/>
      <c r="DI36" s="995"/>
      <c r="DJ36" s="995"/>
      <c r="DK36" s="996"/>
      <c r="DL36" s="994"/>
      <c r="DM36" s="995"/>
      <c r="DN36" s="995"/>
      <c r="DO36" s="995"/>
      <c r="DP36" s="996"/>
      <c r="DQ36" s="994"/>
      <c r="DR36" s="995"/>
      <c r="DS36" s="995"/>
      <c r="DT36" s="995"/>
      <c r="DU36" s="996"/>
      <c r="DV36" s="997"/>
      <c r="DW36" s="998"/>
      <c r="DX36" s="998"/>
      <c r="DY36" s="998"/>
      <c r="DZ36" s="999"/>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8"/>
      <c r="R37" s="1049"/>
      <c r="S37" s="1049"/>
      <c r="T37" s="1049"/>
      <c r="U37" s="1049"/>
      <c r="V37" s="1049"/>
      <c r="W37" s="1049"/>
      <c r="X37" s="1049"/>
      <c r="Y37" s="1049"/>
      <c r="Z37" s="1049"/>
      <c r="AA37" s="1049"/>
      <c r="AB37" s="1049"/>
      <c r="AC37" s="1049"/>
      <c r="AD37" s="1049"/>
      <c r="AE37" s="1050"/>
      <c r="AF37" s="1042"/>
      <c r="AG37" s="1043"/>
      <c r="AH37" s="1043"/>
      <c r="AI37" s="1043"/>
      <c r="AJ37" s="1044"/>
      <c r="AK37" s="979"/>
      <c r="AL37" s="970"/>
      <c r="AM37" s="970"/>
      <c r="AN37" s="970"/>
      <c r="AO37" s="970"/>
      <c r="AP37" s="970"/>
      <c r="AQ37" s="970"/>
      <c r="AR37" s="970"/>
      <c r="AS37" s="970"/>
      <c r="AT37" s="970"/>
      <c r="AU37" s="970"/>
      <c r="AV37" s="970"/>
      <c r="AW37" s="970"/>
      <c r="AX37" s="970"/>
      <c r="AY37" s="970"/>
      <c r="AZ37" s="1047"/>
      <c r="BA37" s="1047"/>
      <c r="BB37" s="1047"/>
      <c r="BC37" s="1047"/>
      <c r="BD37" s="1047"/>
      <c r="BE37" s="1031"/>
      <c r="BF37" s="1031"/>
      <c r="BG37" s="1031"/>
      <c r="BH37" s="1031"/>
      <c r="BI37" s="1032"/>
      <c r="BJ37" s="205"/>
      <c r="BK37" s="205"/>
      <c r="BL37" s="205"/>
      <c r="BM37" s="205"/>
      <c r="BN37" s="205"/>
      <c r="BO37" s="218"/>
      <c r="BP37" s="218"/>
      <c r="BQ37" s="215">
        <v>31</v>
      </c>
      <c r="BR37" s="216"/>
      <c r="BS37" s="1019"/>
      <c r="BT37" s="1020"/>
      <c r="BU37" s="1020"/>
      <c r="BV37" s="1020"/>
      <c r="BW37" s="1020"/>
      <c r="BX37" s="1020"/>
      <c r="BY37" s="1020"/>
      <c r="BZ37" s="1020"/>
      <c r="CA37" s="1020"/>
      <c r="CB37" s="1020"/>
      <c r="CC37" s="1020"/>
      <c r="CD37" s="1020"/>
      <c r="CE37" s="1020"/>
      <c r="CF37" s="1020"/>
      <c r="CG37" s="1021"/>
      <c r="CH37" s="994"/>
      <c r="CI37" s="995"/>
      <c r="CJ37" s="995"/>
      <c r="CK37" s="995"/>
      <c r="CL37" s="996"/>
      <c r="CM37" s="994"/>
      <c r="CN37" s="995"/>
      <c r="CO37" s="995"/>
      <c r="CP37" s="995"/>
      <c r="CQ37" s="996"/>
      <c r="CR37" s="994"/>
      <c r="CS37" s="995"/>
      <c r="CT37" s="995"/>
      <c r="CU37" s="995"/>
      <c r="CV37" s="996"/>
      <c r="CW37" s="994"/>
      <c r="CX37" s="995"/>
      <c r="CY37" s="995"/>
      <c r="CZ37" s="995"/>
      <c r="DA37" s="996"/>
      <c r="DB37" s="994"/>
      <c r="DC37" s="995"/>
      <c r="DD37" s="995"/>
      <c r="DE37" s="995"/>
      <c r="DF37" s="996"/>
      <c r="DG37" s="994"/>
      <c r="DH37" s="995"/>
      <c r="DI37" s="995"/>
      <c r="DJ37" s="995"/>
      <c r="DK37" s="996"/>
      <c r="DL37" s="994"/>
      <c r="DM37" s="995"/>
      <c r="DN37" s="995"/>
      <c r="DO37" s="995"/>
      <c r="DP37" s="996"/>
      <c r="DQ37" s="994"/>
      <c r="DR37" s="995"/>
      <c r="DS37" s="995"/>
      <c r="DT37" s="995"/>
      <c r="DU37" s="996"/>
      <c r="DV37" s="997"/>
      <c r="DW37" s="998"/>
      <c r="DX37" s="998"/>
      <c r="DY37" s="998"/>
      <c r="DZ37" s="999"/>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8"/>
      <c r="R38" s="1049"/>
      <c r="S38" s="1049"/>
      <c r="T38" s="1049"/>
      <c r="U38" s="1049"/>
      <c r="V38" s="1049"/>
      <c r="W38" s="1049"/>
      <c r="X38" s="1049"/>
      <c r="Y38" s="1049"/>
      <c r="Z38" s="1049"/>
      <c r="AA38" s="1049"/>
      <c r="AB38" s="1049"/>
      <c r="AC38" s="1049"/>
      <c r="AD38" s="1049"/>
      <c r="AE38" s="1050"/>
      <c r="AF38" s="1042"/>
      <c r="AG38" s="1043"/>
      <c r="AH38" s="1043"/>
      <c r="AI38" s="1043"/>
      <c r="AJ38" s="1044"/>
      <c r="AK38" s="979"/>
      <c r="AL38" s="970"/>
      <c r="AM38" s="970"/>
      <c r="AN38" s="970"/>
      <c r="AO38" s="970"/>
      <c r="AP38" s="970"/>
      <c r="AQ38" s="970"/>
      <c r="AR38" s="970"/>
      <c r="AS38" s="970"/>
      <c r="AT38" s="970"/>
      <c r="AU38" s="970"/>
      <c r="AV38" s="970"/>
      <c r="AW38" s="970"/>
      <c r="AX38" s="970"/>
      <c r="AY38" s="970"/>
      <c r="AZ38" s="1047"/>
      <c r="BA38" s="1047"/>
      <c r="BB38" s="1047"/>
      <c r="BC38" s="1047"/>
      <c r="BD38" s="1047"/>
      <c r="BE38" s="1031"/>
      <c r="BF38" s="1031"/>
      <c r="BG38" s="1031"/>
      <c r="BH38" s="1031"/>
      <c r="BI38" s="1032"/>
      <c r="BJ38" s="205"/>
      <c r="BK38" s="205"/>
      <c r="BL38" s="205"/>
      <c r="BM38" s="205"/>
      <c r="BN38" s="205"/>
      <c r="BO38" s="218"/>
      <c r="BP38" s="218"/>
      <c r="BQ38" s="215">
        <v>32</v>
      </c>
      <c r="BR38" s="216"/>
      <c r="BS38" s="1019"/>
      <c r="BT38" s="1020"/>
      <c r="BU38" s="1020"/>
      <c r="BV38" s="1020"/>
      <c r="BW38" s="1020"/>
      <c r="BX38" s="1020"/>
      <c r="BY38" s="1020"/>
      <c r="BZ38" s="1020"/>
      <c r="CA38" s="1020"/>
      <c r="CB38" s="1020"/>
      <c r="CC38" s="1020"/>
      <c r="CD38" s="1020"/>
      <c r="CE38" s="1020"/>
      <c r="CF38" s="1020"/>
      <c r="CG38" s="1021"/>
      <c r="CH38" s="994"/>
      <c r="CI38" s="995"/>
      <c r="CJ38" s="995"/>
      <c r="CK38" s="995"/>
      <c r="CL38" s="996"/>
      <c r="CM38" s="994"/>
      <c r="CN38" s="995"/>
      <c r="CO38" s="995"/>
      <c r="CP38" s="995"/>
      <c r="CQ38" s="996"/>
      <c r="CR38" s="994"/>
      <c r="CS38" s="995"/>
      <c r="CT38" s="995"/>
      <c r="CU38" s="995"/>
      <c r="CV38" s="996"/>
      <c r="CW38" s="994"/>
      <c r="CX38" s="995"/>
      <c r="CY38" s="995"/>
      <c r="CZ38" s="995"/>
      <c r="DA38" s="996"/>
      <c r="DB38" s="994"/>
      <c r="DC38" s="995"/>
      <c r="DD38" s="995"/>
      <c r="DE38" s="995"/>
      <c r="DF38" s="996"/>
      <c r="DG38" s="994"/>
      <c r="DH38" s="995"/>
      <c r="DI38" s="995"/>
      <c r="DJ38" s="995"/>
      <c r="DK38" s="996"/>
      <c r="DL38" s="994"/>
      <c r="DM38" s="995"/>
      <c r="DN38" s="995"/>
      <c r="DO38" s="995"/>
      <c r="DP38" s="996"/>
      <c r="DQ38" s="994"/>
      <c r="DR38" s="995"/>
      <c r="DS38" s="995"/>
      <c r="DT38" s="995"/>
      <c r="DU38" s="996"/>
      <c r="DV38" s="997"/>
      <c r="DW38" s="998"/>
      <c r="DX38" s="998"/>
      <c r="DY38" s="998"/>
      <c r="DZ38" s="999"/>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8"/>
      <c r="R39" s="1049"/>
      <c r="S39" s="1049"/>
      <c r="T39" s="1049"/>
      <c r="U39" s="1049"/>
      <c r="V39" s="1049"/>
      <c r="W39" s="1049"/>
      <c r="X39" s="1049"/>
      <c r="Y39" s="1049"/>
      <c r="Z39" s="1049"/>
      <c r="AA39" s="1049"/>
      <c r="AB39" s="1049"/>
      <c r="AC39" s="1049"/>
      <c r="AD39" s="1049"/>
      <c r="AE39" s="1050"/>
      <c r="AF39" s="1042"/>
      <c r="AG39" s="1043"/>
      <c r="AH39" s="1043"/>
      <c r="AI39" s="1043"/>
      <c r="AJ39" s="1044"/>
      <c r="AK39" s="979"/>
      <c r="AL39" s="970"/>
      <c r="AM39" s="970"/>
      <c r="AN39" s="970"/>
      <c r="AO39" s="970"/>
      <c r="AP39" s="970"/>
      <c r="AQ39" s="970"/>
      <c r="AR39" s="970"/>
      <c r="AS39" s="970"/>
      <c r="AT39" s="970"/>
      <c r="AU39" s="970"/>
      <c r="AV39" s="970"/>
      <c r="AW39" s="970"/>
      <c r="AX39" s="970"/>
      <c r="AY39" s="970"/>
      <c r="AZ39" s="1047"/>
      <c r="BA39" s="1047"/>
      <c r="BB39" s="1047"/>
      <c r="BC39" s="1047"/>
      <c r="BD39" s="1047"/>
      <c r="BE39" s="1031"/>
      <c r="BF39" s="1031"/>
      <c r="BG39" s="1031"/>
      <c r="BH39" s="1031"/>
      <c r="BI39" s="1032"/>
      <c r="BJ39" s="205"/>
      <c r="BK39" s="205"/>
      <c r="BL39" s="205"/>
      <c r="BM39" s="205"/>
      <c r="BN39" s="205"/>
      <c r="BO39" s="218"/>
      <c r="BP39" s="218"/>
      <c r="BQ39" s="215">
        <v>33</v>
      </c>
      <c r="BR39" s="216"/>
      <c r="BS39" s="1019"/>
      <c r="BT39" s="1020"/>
      <c r="BU39" s="1020"/>
      <c r="BV39" s="1020"/>
      <c r="BW39" s="1020"/>
      <c r="BX39" s="1020"/>
      <c r="BY39" s="1020"/>
      <c r="BZ39" s="1020"/>
      <c r="CA39" s="1020"/>
      <c r="CB39" s="1020"/>
      <c r="CC39" s="1020"/>
      <c r="CD39" s="1020"/>
      <c r="CE39" s="1020"/>
      <c r="CF39" s="1020"/>
      <c r="CG39" s="1021"/>
      <c r="CH39" s="994"/>
      <c r="CI39" s="995"/>
      <c r="CJ39" s="995"/>
      <c r="CK39" s="995"/>
      <c r="CL39" s="996"/>
      <c r="CM39" s="994"/>
      <c r="CN39" s="995"/>
      <c r="CO39" s="995"/>
      <c r="CP39" s="995"/>
      <c r="CQ39" s="996"/>
      <c r="CR39" s="994"/>
      <c r="CS39" s="995"/>
      <c r="CT39" s="995"/>
      <c r="CU39" s="995"/>
      <c r="CV39" s="996"/>
      <c r="CW39" s="994"/>
      <c r="CX39" s="995"/>
      <c r="CY39" s="995"/>
      <c r="CZ39" s="995"/>
      <c r="DA39" s="996"/>
      <c r="DB39" s="994"/>
      <c r="DC39" s="995"/>
      <c r="DD39" s="995"/>
      <c r="DE39" s="995"/>
      <c r="DF39" s="996"/>
      <c r="DG39" s="994"/>
      <c r="DH39" s="995"/>
      <c r="DI39" s="995"/>
      <c r="DJ39" s="995"/>
      <c r="DK39" s="996"/>
      <c r="DL39" s="994"/>
      <c r="DM39" s="995"/>
      <c r="DN39" s="995"/>
      <c r="DO39" s="995"/>
      <c r="DP39" s="996"/>
      <c r="DQ39" s="994"/>
      <c r="DR39" s="995"/>
      <c r="DS39" s="995"/>
      <c r="DT39" s="995"/>
      <c r="DU39" s="996"/>
      <c r="DV39" s="997"/>
      <c r="DW39" s="998"/>
      <c r="DX39" s="998"/>
      <c r="DY39" s="998"/>
      <c r="DZ39" s="999"/>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8"/>
      <c r="R40" s="1049"/>
      <c r="S40" s="1049"/>
      <c r="T40" s="1049"/>
      <c r="U40" s="1049"/>
      <c r="V40" s="1049"/>
      <c r="W40" s="1049"/>
      <c r="X40" s="1049"/>
      <c r="Y40" s="1049"/>
      <c r="Z40" s="1049"/>
      <c r="AA40" s="1049"/>
      <c r="AB40" s="1049"/>
      <c r="AC40" s="1049"/>
      <c r="AD40" s="1049"/>
      <c r="AE40" s="1050"/>
      <c r="AF40" s="1042"/>
      <c r="AG40" s="1043"/>
      <c r="AH40" s="1043"/>
      <c r="AI40" s="1043"/>
      <c r="AJ40" s="1044"/>
      <c r="AK40" s="979"/>
      <c r="AL40" s="970"/>
      <c r="AM40" s="970"/>
      <c r="AN40" s="970"/>
      <c r="AO40" s="970"/>
      <c r="AP40" s="970"/>
      <c r="AQ40" s="970"/>
      <c r="AR40" s="970"/>
      <c r="AS40" s="970"/>
      <c r="AT40" s="970"/>
      <c r="AU40" s="970"/>
      <c r="AV40" s="970"/>
      <c r="AW40" s="970"/>
      <c r="AX40" s="970"/>
      <c r="AY40" s="970"/>
      <c r="AZ40" s="1047"/>
      <c r="BA40" s="1047"/>
      <c r="BB40" s="1047"/>
      <c r="BC40" s="1047"/>
      <c r="BD40" s="1047"/>
      <c r="BE40" s="1031"/>
      <c r="BF40" s="1031"/>
      <c r="BG40" s="1031"/>
      <c r="BH40" s="1031"/>
      <c r="BI40" s="1032"/>
      <c r="BJ40" s="205"/>
      <c r="BK40" s="205"/>
      <c r="BL40" s="205"/>
      <c r="BM40" s="205"/>
      <c r="BN40" s="205"/>
      <c r="BO40" s="218"/>
      <c r="BP40" s="218"/>
      <c r="BQ40" s="215">
        <v>34</v>
      </c>
      <c r="BR40" s="216"/>
      <c r="BS40" s="1019"/>
      <c r="BT40" s="1020"/>
      <c r="BU40" s="1020"/>
      <c r="BV40" s="1020"/>
      <c r="BW40" s="1020"/>
      <c r="BX40" s="1020"/>
      <c r="BY40" s="1020"/>
      <c r="BZ40" s="1020"/>
      <c r="CA40" s="1020"/>
      <c r="CB40" s="1020"/>
      <c r="CC40" s="1020"/>
      <c r="CD40" s="1020"/>
      <c r="CE40" s="1020"/>
      <c r="CF40" s="1020"/>
      <c r="CG40" s="1021"/>
      <c r="CH40" s="994"/>
      <c r="CI40" s="995"/>
      <c r="CJ40" s="995"/>
      <c r="CK40" s="995"/>
      <c r="CL40" s="996"/>
      <c r="CM40" s="994"/>
      <c r="CN40" s="995"/>
      <c r="CO40" s="995"/>
      <c r="CP40" s="995"/>
      <c r="CQ40" s="996"/>
      <c r="CR40" s="994"/>
      <c r="CS40" s="995"/>
      <c r="CT40" s="995"/>
      <c r="CU40" s="995"/>
      <c r="CV40" s="996"/>
      <c r="CW40" s="994"/>
      <c r="CX40" s="995"/>
      <c r="CY40" s="995"/>
      <c r="CZ40" s="995"/>
      <c r="DA40" s="996"/>
      <c r="DB40" s="994"/>
      <c r="DC40" s="995"/>
      <c r="DD40" s="995"/>
      <c r="DE40" s="995"/>
      <c r="DF40" s="996"/>
      <c r="DG40" s="994"/>
      <c r="DH40" s="995"/>
      <c r="DI40" s="995"/>
      <c r="DJ40" s="995"/>
      <c r="DK40" s="996"/>
      <c r="DL40" s="994"/>
      <c r="DM40" s="995"/>
      <c r="DN40" s="995"/>
      <c r="DO40" s="995"/>
      <c r="DP40" s="996"/>
      <c r="DQ40" s="994"/>
      <c r="DR40" s="995"/>
      <c r="DS40" s="995"/>
      <c r="DT40" s="995"/>
      <c r="DU40" s="996"/>
      <c r="DV40" s="997"/>
      <c r="DW40" s="998"/>
      <c r="DX40" s="998"/>
      <c r="DY40" s="998"/>
      <c r="DZ40" s="999"/>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8"/>
      <c r="R41" s="1049"/>
      <c r="S41" s="1049"/>
      <c r="T41" s="1049"/>
      <c r="U41" s="1049"/>
      <c r="V41" s="1049"/>
      <c r="W41" s="1049"/>
      <c r="X41" s="1049"/>
      <c r="Y41" s="1049"/>
      <c r="Z41" s="1049"/>
      <c r="AA41" s="1049"/>
      <c r="AB41" s="1049"/>
      <c r="AC41" s="1049"/>
      <c r="AD41" s="1049"/>
      <c r="AE41" s="1050"/>
      <c r="AF41" s="1042"/>
      <c r="AG41" s="1043"/>
      <c r="AH41" s="1043"/>
      <c r="AI41" s="1043"/>
      <c r="AJ41" s="1044"/>
      <c r="AK41" s="979"/>
      <c r="AL41" s="970"/>
      <c r="AM41" s="970"/>
      <c r="AN41" s="970"/>
      <c r="AO41" s="970"/>
      <c r="AP41" s="970"/>
      <c r="AQ41" s="970"/>
      <c r="AR41" s="970"/>
      <c r="AS41" s="970"/>
      <c r="AT41" s="970"/>
      <c r="AU41" s="970"/>
      <c r="AV41" s="970"/>
      <c r="AW41" s="970"/>
      <c r="AX41" s="970"/>
      <c r="AY41" s="970"/>
      <c r="AZ41" s="1047"/>
      <c r="BA41" s="1047"/>
      <c r="BB41" s="1047"/>
      <c r="BC41" s="1047"/>
      <c r="BD41" s="1047"/>
      <c r="BE41" s="1031"/>
      <c r="BF41" s="1031"/>
      <c r="BG41" s="1031"/>
      <c r="BH41" s="1031"/>
      <c r="BI41" s="1032"/>
      <c r="BJ41" s="205"/>
      <c r="BK41" s="205"/>
      <c r="BL41" s="205"/>
      <c r="BM41" s="205"/>
      <c r="BN41" s="205"/>
      <c r="BO41" s="218"/>
      <c r="BP41" s="218"/>
      <c r="BQ41" s="215">
        <v>35</v>
      </c>
      <c r="BR41" s="216"/>
      <c r="BS41" s="1019"/>
      <c r="BT41" s="1020"/>
      <c r="BU41" s="1020"/>
      <c r="BV41" s="1020"/>
      <c r="BW41" s="1020"/>
      <c r="BX41" s="1020"/>
      <c r="BY41" s="1020"/>
      <c r="BZ41" s="1020"/>
      <c r="CA41" s="1020"/>
      <c r="CB41" s="1020"/>
      <c r="CC41" s="1020"/>
      <c r="CD41" s="1020"/>
      <c r="CE41" s="1020"/>
      <c r="CF41" s="1020"/>
      <c r="CG41" s="1021"/>
      <c r="CH41" s="994"/>
      <c r="CI41" s="995"/>
      <c r="CJ41" s="995"/>
      <c r="CK41" s="995"/>
      <c r="CL41" s="996"/>
      <c r="CM41" s="994"/>
      <c r="CN41" s="995"/>
      <c r="CO41" s="995"/>
      <c r="CP41" s="995"/>
      <c r="CQ41" s="996"/>
      <c r="CR41" s="994"/>
      <c r="CS41" s="995"/>
      <c r="CT41" s="995"/>
      <c r="CU41" s="995"/>
      <c r="CV41" s="996"/>
      <c r="CW41" s="994"/>
      <c r="CX41" s="995"/>
      <c r="CY41" s="995"/>
      <c r="CZ41" s="995"/>
      <c r="DA41" s="996"/>
      <c r="DB41" s="994"/>
      <c r="DC41" s="995"/>
      <c r="DD41" s="995"/>
      <c r="DE41" s="995"/>
      <c r="DF41" s="996"/>
      <c r="DG41" s="994"/>
      <c r="DH41" s="995"/>
      <c r="DI41" s="995"/>
      <c r="DJ41" s="995"/>
      <c r="DK41" s="996"/>
      <c r="DL41" s="994"/>
      <c r="DM41" s="995"/>
      <c r="DN41" s="995"/>
      <c r="DO41" s="995"/>
      <c r="DP41" s="996"/>
      <c r="DQ41" s="994"/>
      <c r="DR41" s="995"/>
      <c r="DS41" s="995"/>
      <c r="DT41" s="995"/>
      <c r="DU41" s="996"/>
      <c r="DV41" s="997"/>
      <c r="DW41" s="998"/>
      <c r="DX41" s="998"/>
      <c r="DY41" s="998"/>
      <c r="DZ41" s="999"/>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8"/>
      <c r="R42" s="1049"/>
      <c r="S42" s="1049"/>
      <c r="T42" s="1049"/>
      <c r="U42" s="1049"/>
      <c r="V42" s="1049"/>
      <c r="W42" s="1049"/>
      <c r="X42" s="1049"/>
      <c r="Y42" s="1049"/>
      <c r="Z42" s="1049"/>
      <c r="AA42" s="1049"/>
      <c r="AB42" s="1049"/>
      <c r="AC42" s="1049"/>
      <c r="AD42" s="1049"/>
      <c r="AE42" s="1050"/>
      <c r="AF42" s="1042"/>
      <c r="AG42" s="1043"/>
      <c r="AH42" s="1043"/>
      <c r="AI42" s="1043"/>
      <c r="AJ42" s="1044"/>
      <c r="AK42" s="979"/>
      <c r="AL42" s="970"/>
      <c r="AM42" s="970"/>
      <c r="AN42" s="970"/>
      <c r="AO42" s="970"/>
      <c r="AP42" s="970"/>
      <c r="AQ42" s="970"/>
      <c r="AR42" s="970"/>
      <c r="AS42" s="970"/>
      <c r="AT42" s="970"/>
      <c r="AU42" s="970"/>
      <c r="AV42" s="970"/>
      <c r="AW42" s="970"/>
      <c r="AX42" s="970"/>
      <c r="AY42" s="970"/>
      <c r="AZ42" s="1047"/>
      <c r="BA42" s="1047"/>
      <c r="BB42" s="1047"/>
      <c r="BC42" s="1047"/>
      <c r="BD42" s="1047"/>
      <c r="BE42" s="1031"/>
      <c r="BF42" s="1031"/>
      <c r="BG42" s="1031"/>
      <c r="BH42" s="1031"/>
      <c r="BI42" s="1032"/>
      <c r="BJ42" s="205"/>
      <c r="BK42" s="205"/>
      <c r="BL42" s="205"/>
      <c r="BM42" s="205"/>
      <c r="BN42" s="205"/>
      <c r="BO42" s="218"/>
      <c r="BP42" s="218"/>
      <c r="BQ42" s="215">
        <v>36</v>
      </c>
      <c r="BR42" s="216"/>
      <c r="BS42" s="1019"/>
      <c r="BT42" s="1020"/>
      <c r="BU42" s="1020"/>
      <c r="BV42" s="1020"/>
      <c r="BW42" s="1020"/>
      <c r="BX42" s="1020"/>
      <c r="BY42" s="1020"/>
      <c r="BZ42" s="1020"/>
      <c r="CA42" s="1020"/>
      <c r="CB42" s="1020"/>
      <c r="CC42" s="1020"/>
      <c r="CD42" s="1020"/>
      <c r="CE42" s="1020"/>
      <c r="CF42" s="1020"/>
      <c r="CG42" s="1021"/>
      <c r="CH42" s="994"/>
      <c r="CI42" s="995"/>
      <c r="CJ42" s="995"/>
      <c r="CK42" s="995"/>
      <c r="CL42" s="996"/>
      <c r="CM42" s="994"/>
      <c r="CN42" s="995"/>
      <c r="CO42" s="995"/>
      <c r="CP42" s="995"/>
      <c r="CQ42" s="996"/>
      <c r="CR42" s="994"/>
      <c r="CS42" s="995"/>
      <c r="CT42" s="995"/>
      <c r="CU42" s="995"/>
      <c r="CV42" s="996"/>
      <c r="CW42" s="994"/>
      <c r="CX42" s="995"/>
      <c r="CY42" s="995"/>
      <c r="CZ42" s="995"/>
      <c r="DA42" s="996"/>
      <c r="DB42" s="994"/>
      <c r="DC42" s="995"/>
      <c r="DD42" s="995"/>
      <c r="DE42" s="995"/>
      <c r="DF42" s="996"/>
      <c r="DG42" s="994"/>
      <c r="DH42" s="995"/>
      <c r="DI42" s="995"/>
      <c r="DJ42" s="995"/>
      <c r="DK42" s="996"/>
      <c r="DL42" s="994"/>
      <c r="DM42" s="995"/>
      <c r="DN42" s="995"/>
      <c r="DO42" s="995"/>
      <c r="DP42" s="996"/>
      <c r="DQ42" s="994"/>
      <c r="DR42" s="995"/>
      <c r="DS42" s="995"/>
      <c r="DT42" s="995"/>
      <c r="DU42" s="996"/>
      <c r="DV42" s="997"/>
      <c r="DW42" s="998"/>
      <c r="DX42" s="998"/>
      <c r="DY42" s="998"/>
      <c r="DZ42" s="999"/>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8"/>
      <c r="R43" s="1049"/>
      <c r="S43" s="1049"/>
      <c r="T43" s="1049"/>
      <c r="U43" s="1049"/>
      <c r="V43" s="1049"/>
      <c r="W43" s="1049"/>
      <c r="X43" s="1049"/>
      <c r="Y43" s="1049"/>
      <c r="Z43" s="1049"/>
      <c r="AA43" s="1049"/>
      <c r="AB43" s="1049"/>
      <c r="AC43" s="1049"/>
      <c r="AD43" s="1049"/>
      <c r="AE43" s="1050"/>
      <c r="AF43" s="1042"/>
      <c r="AG43" s="1043"/>
      <c r="AH43" s="1043"/>
      <c r="AI43" s="1043"/>
      <c r="AJ43" s="1044"/>
      <c r="AK43" s="979"/>
      <c r="AL43" s="970"/>
      <c r="AM43" s="970"/>
      <c r="AN43" s="970"/>
      <c r="AO43" s="970"/>
      <c r="AP43" s="970"/>
      <c r="AQ43" s="970"/>
      <c r="AR43" s="970"/>
      <c r="AS43" s="970"/>
      <c r="AT43" s="970"/>
      <c r="AU43" s="970"/>
      <c r="AV43" s="970"/>
      <c r="AW43" s="970"/>
      <c r="AX43" s="970"/>
      <c r="AY43" s="970"/>
      <c r="AZ43" s="1047"/>
      <c r="BA43" s="1047"/>
      <c r="BB43" s="1047"/>
      <c r="BC43" s="1047"/>
      <c r="BD43" s="1047"/>
      <c r="BE43" s="1031"/>
      <c r="BF43" s="1031"/>
      <c r="BG43" s="1031"/>
      <c r="BH43" s="1031"/>
      <c r="BI43" s="1032"/>
      <c r="BJ43" s="205"/>
      <c r="BK43" s="205"/>
      <c r="BL43" s="205"/>
      <c r="BM43" s="205"/>
      <c r="BN43" s="205"/>
      <c r="BO43" s="218"/>
      <c r="BP43" s="218"/>
      <c r="BQ43" s="215">
        <v>37</v>
      </c>
      <c r="BR43" s="216"/>
      <c r="BS43" s="1019"/>
      <c r="BT43" s="1020"/>
      <c r="BU43" s="1020"/>
      <c r="BV43" s="1020"/>
      <c r="BW43" s="1020"/>
      <c r="BX43" s="1020"/>
      <c r="BY43" s="1020"/>
      <c r="BZ43" s="1020"/>
      <c r="CA43" s="1020"/>
      <c r="CB43" s="1020"/>
      <c r="CC43" s="1020"/>
      <c r="CD43" s="1020"/>
      <c r="CE43" s="1020"/>
      <c r="CF43" s="1020"/>
      <c r="CG43" s="1021"/>
      <c r="CH43" s="994"/>
      <c r="CI43" s="995"/>
      <c r="CJ43" s="995"/>
      <c r="CK43" s="995"/>
      <c r="CL43" s="996"/>
      <c r="CM43" s="994"/>
      <c r="CN43" s="995"/>
      <c r="CO43" s="995"/>
      <c r="CP43" s="995"/>
      <c r="CQ43" s="996"/>
      <c r="CR43" s="994"/>
      <c r="CS43" s="995"/>
      <c r="CT43" s="995"/>
      <c r="CU43" s="995"/>
      <c r="CV43" s="996"/>
      <c r="CW43" s="994"/>
      <c r="CX43" s="995"/>
      <c r="CY43" s="995"/>
      <c r="CZ43" s="995"/>
      <c r="DA43" s="996"/>
      <c r="DB43" s="994"/>
      <c r="DC43" s="995"/>
      <c r="DD43" s="995"/>
      <c r="DE43" s="995"/>
      <c r="DF43" s="996"/>
      <c r="DG43" s="994"/>
      <c r="DH43" s="995"/>
      <c r="DI43" s="995"/>
      <c r="DJ43" s="995"/>
      <c r="DK43" s="996"/>
      <c r="DL43" s="994"/>
      <c r="DM43" s="995"/>
      <c r="DN43" s="995"/>
      <c r="DO43" s="995"/>
      <c r="DP43" s="996"/>
      <c r="DQ43" s="994"/>
      <c r="DR43" s="995"/>
      <c r="DS43" s="995"/>
      <c r="DT43" s="995"/>
      <c r="DU43" s="996"/>
      <c r="DV43" s="997"/>
      <c r="DW43" s="998"/>
      <c r="DX43" s="998"/>
      <c r="DY43" s="998"/>
      <c r="DZ43" s="999"/>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8"/>
      <c r="R44" s="1049"/>
      <c r="S44" s="1049"/>
      <c r="T44" s="1049"/>
      <c r="U44" s="1049"/>
      <c r="V44" s="1049"/>
      <c r="W44" s="1049"/>
      <c r="X44" s="1049"/>
      <c r="Y44" s="1049"/>
      <c r="Z44" s="1049"/>
      <c r="AA44" s="1049"/>
      <c r="AB44" s="1049"/>
      <c r="AC44" s="1049"/>
      <c r="AD44" s="1049"/>
      <c r="AE44" s="1050"/>
      <c r="AF44" s="1042"/>
      <c r="AG44" s="1043"/>
      <c r="AH44" s="1043"/>
      <c r="AI44" s="1043"/>
      <c r="AJ44" s="1044"/>
      <c r="AK44" s="979"/>
      <c r="AL44" s="970"/>
      <c r="AM44" s="970"/>
      <c r="AN44" s="970"/>
      <c r="AO44" s="970"/>
      <c r="AP44" s="970"/>
      <c r="AQ44" s="970"/>
      <c r="AR44" s="970"/>
      <c r="AS44" s="970"/>
      <c r="AT44" s="970"/>
      <c r="AU44" s="970"/>
      <c r="AV44" s="970"/>
      <c r="AW44" s="970"/>
      <c r="AX44" s="970"/>
      <c r="AY44" s="970"/>
      <c r="AZ44" s="1047"/>
      <c r="BA44" s="1047"/>
      <c r="BB44" s="1047"/>
      <c r="BC44" s="1047"/>
      <c r="BD44" s="1047"/>
      <c r="BE44" s="1031"/>
      <c r="BF44" s="1031"/>
      <c r="BG44" s="1031"/>
      <c r="BH44" s="1031"/>
      <c r="BI44" s="1032"/>
      <c r="BJ44" s="205"/>
      <c r="BK44" s="205"/>
      <c r="BL44" s="205"/>
      <c r="BM44" s="205"/>
      <c r="BN44" s="205"/>
      <c r="BO44" s="218"/>
      <c r="BP44" s="218"/>
      <c r="BQ44" s="215">
        <v>38</v>
      </c>
      <c r="BR44" s="216"/>
      <c r="BS44" s="1019"/>
      <c r="BT44" s="1020"/>
      <c r="BU44" s="1020"/>
      <c r="BV44" s="1020"/>
      <c r="BW44" s="1020"/>
      <c r="BX44" s="1020"/>
      <c r="BY44" s="1020"/>
      <c r="BZ44" s="1020"/>
      <c r="CA44" s="1020"/>
      <c r="CB44" s="1020"/>
      <c r="CC44" s="1020"/>
      <c r="CD44" s="1020"/>
      <c r="CE44" s="1020"/>
      <c r="CF44" s="1020"/>
      <c r="CG44" s="1021"/>
      <c r="CH44" s="994"/>
      <c r="CI44" s="995"/>
      <c r="CJ44" s="995"/>
      <c r="CK44" s="995"/>
      <c r="CL44" s="996"/>
      <c r="CM44" s="994"/>
      <c r="CN44" s="995"/>
      <c r="CO44" s="995"/>
      <c r="CP44" s="995"/>
      <c r="CQ44" s="996"/>
      <c r="CR44" s="994"/>
      <c r="CS44" s="995"/>
      <c r="CT44" s="995"/>
      <c r="CU44" s="995"/>
      <c r="CV44" s="996"/>
      <c r="CW44" s="994"/>
      <c r="CX44" s="995"/>
      <c r="CY44" s="995"/>
      <c r="CZ44" s="995"/>
      <c r="DA44" s="996"/>
      <c r="DB44" s="994"/>
      <c r="DC44" s="995"/>
      <c r="DD44" s="995"/>
      <c r="DE44" s="995"/>
      <c r="DF44" s="996"/>
      <c r="DG44" s="994"/>
      <c r="DH44" s="995"/>
      <c r="DI44" s="995"/>
      <c r="DJ44" s="995"/>
      <c r="DK44" s="996"/>
      <c r="DL44" s="994"/>
      <c r="DM44" s="995"/>
      <c r="DN44" s="995"/>
      <c r="DO44" s="995"/>
      <c r="DP44" s="996"/>
      <c r="DQ44" s="994"/>
      <c r="DR44" s="995"/>
      <c r="DS44" s="995"/>
      <c r="DT44" s="995"/>
      <c r="DU44" s="996"/>
      <c r="DV44" s="997"/>
      <c r="DW44" s="998"/>
      <c r="DX44" s="998"/>
      <c r="DY44" s="998"/>
      <c r="DZ44" s="999"/>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8"/>
      <c r="R45" s="1049"/>
      <c r="S45" s="1049"/>
      <c r="T45" s="1049"/>
      <c r="U45" s="1049"/>
      <c r="V45" s="1049"/>
      <c r="W45" s="1049"/>
      <c r="X45" s="1049"/>
      <c r="Y45" s="1049"/>
      <c r="Z45" s="1049"/>
      <c r="AA45" s="1049"/>
      <c r="AB45" s="1049"/>
      <c r="AC45" s="1049"/>
      <c r="AD45" s="1049"/>
      <c r="AE45" s="1050"/>
      <c r="AF45" s="1042"/>
      <c r="AG45" s="1043"/>
      <c r="AH45" s="1043"/>
      <c r="AI45" s="1043"/>
      <c r="AJ45" s="1044"/>
      <c r="AK45" s="979"/>
      <c r="AL45" s="970"/>
      <c r="AM45" s="970"/>
      <c r="AN45" s="970"/>
      <c r="AO45" s="970"/>
      <c r="AP45" s="970"/>
      <c r="AQ45" s="970"/>
      <c r="AR45" s="970"/>
      <c r="AS45" s="970"/>
      <c r="AT45" s="970"/>
      <c r="AU45" s="970"/>
      <c r="AV45" s="970"/>
      <c r="AW45" s="970"/>
      <c r="AX45" s="970"/>
      <c r="AY45" s="970"/>
      <c r="AZ45" s="1047"/>
      <c r="BA45" s="1047"/>
      <c r="BB45" s="1047"/>
      <c r="BC45" s="1047"/>
      <c r="BD45" s="1047"/>
      <c r="BE45" s="1031"/>
      <c r="BF45" s="1031"/>
      <c r="BG45" s="1031"/>
      <c r="BH45" s="1031"/>
      <c r="BI45" s="1032"/>
      <c r="BJ45" s="205"/>
      <c r="BK45" s="205"/>
      <c r="BL45" s="205"/>
      <c r="BM45" s="205"/>
      <c r="BN45" s="205"/>
      <c r="BO45" s="218"/>
      <c r="BP45" s="218"/>
      <c r="BQ45" s="215">
        <v>39</v>
      </c>
      <c r="BR45" s="216"/>
      <c r="BS45" s="1019"/>
      <c r="BT45" s="1020"/>
      <c r="BU45" s="1020"/>
      <c r="BV45" s="1020"/>
      <c r="BW45" s="1020"/>
      <c r="BX45" s="1020"/>
      <c r="BY45" s="1020"/>
      <c r="BZ45" s="1020"/>
      <c r="CA45" s="1020"/>
      <c r="CB45" s="1020"/>
      <c r="CC45" s="1020"/>
      <c r="CD45" s="1020"/>
      <c r="CE45" s="1020"/>
      <c r="CF45" s="1020"/>
      <c r="CG45" s="1021"/>
      <c r="CH45" s="994"/>
      <c r="CI45" s="995"/>
      <c r="CJ45" s="995"/>
      <c r="CK45" s="995"/>
      <c r="CL45" s="996"/>
      <c r="CM45" s="994"/>
      <c r="CN45" s="995"/>
      <c r="CO45" s="995"/>
      <c r="CP45" s="995"/>
      <c r="CQ45" s="996"/>
      <c r="CR45" s="994"/>
      <c r="CS45" s="995"/>
      <c r="CT45" s="995"/>
      <c r="CU45" s="995"/>
      <c r="CV45" s="996"/>
      <c r="CW45" s="994"/>
      <c r="CX45" s="995"/>
      <c r="CY45" s="995"/>
      <c r="CZ45" s="995"/>
      <c r="DA45" s="996"/>
      <c r="DB45" s="994"/>
      <c r="DC45" s="995"/>
      <c r="DD45" s="995"/>
      <c r="DE45" s="995"/>
      <c r="DF45" s="996"/>
      <c r="DG45" s="994"/>
      <c r="DH45" s="995"/>
      <c r="DI45" s="995"/>
      <c r="DJ45" s="995"/>
      <c r="DK45" s="996"/>
      <c r="DL45" s="994"/>
      <c r="DM45" s="995"/>
      <c r="DN45" s="995"/>
      <c r="DO45" s="995"/>
      <c r="DP45" s="996"/>
      <c r="DQ45" s="994"/>
      <c r="DR45" s="995"/>
      <c r="DS45" s="995"/>
      <c r="DT45" s="995"/>
      <c r="DU45" s="996"/>
      <c r="DV45" s="997"/>
      <c r="DW45" s="998"/>
      <c r="DX45" s="998"/>
      <c r="DY45" s="998"/>
      <c r="DZ45" s="999"/>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8"/>
      <c r="R46" s="1049"/>
      <c r="S46" s="1049"/>
      <c r="T46" s="1049"/>
      <c r="U46" s="1049"/>
      <c r="V46" s="1049"/>
      <c r="W46" s="1049"/>
      <c r="X46" s="1049"/>
      <c r="Y46" s="1049"/>
      <c r="Z46" s="1049"/>
      <c r="AA46" s="1049"/>
      <c r="AB46" s="1049"/>
      <c r="AC46" s="1049"/>
      <c r="AD46" s="1049"/>
      <c r="AE46" s="1050"/>
      <c r="AF46" s="1042"/>
      <c r="AG46" s="1043"/>
      <c r="AH46" s="1043"/>
      <c r="AI46" s="1043"/>
      <c r="AJ46" s="1044"/>
      <c r="AK46" s="979"/>
      <c r="AL46" s="970"/>
      <c r="AM46" s="970"/>
      <c r="AN46" s="970"/>
      <c r="AO46" s="970"/>
      <c r="AP46" s="970"/>
      <c r="AQ46" s="970"/>
      <c r="AR46" s="970"/>
      <c r="AS46" s="970"/>
      <c r="AT46" s="970"/>
      <c r="AU46" s="970"/>
      <c r="AV46" s="970"/>
      <c r="AW46" s="970"/>
      <c r="AX46" s="970"/>
      <c r="AY46" s="970"/>
      <c r="AZ46" s="1047"/>
      <c r="BA46" s="1047"/>
      <c r="BB46" s="1047"/>
      <c r="BC46" s="1047"/>
      <c r="BD46" s="1047"/>
      <c r="BE46" s="1031"/>
      <c r="BF46" s="1031"/>
      <c r="BG46" s="1031"/>
      <c r="BH46" s="1031"/>
      <c r="BI46" s="1032"/>
      <c r="BJ46" s="205"/>
      <c r="BK46" s="205"/>
      <c r="BL46" s="205"/>
      <c r="BM46" s="205"/>
      <c r="BN46" s="205"/>
      <c r="BO46" s="218"/>
      <c r="BP46" s="218"/>
      <c r="BQ46" s="215">
        <v>40</v>
      </c>
      <c r="BR46" s="216"/>
      <c r="BS46" s="1019"/>
      <c r="BT46" s="1020"/>
      <c r="BU46" s="1020"/>
      <c r="BV46" s="1020"/>
      <c r="BW46" s="1020"/>
      <c r="BX46" s="1020"/>
      <c r="BY46" s="1020"/>
      <c r="BZ46" s="1020"/>
      <c r="CA46" s="1020"/>
      <c r="CB46" s="1020"/>
      <c r="CC46" s="1020"/>
      <c r="CD46" s="1020"/>
      <c r="CE46" s="1020"/>
      <c r="CF46" s="1020"/>
      <c r="CG46" s="1021"/>
      <c r="CH46" s="994"/>
      <c r="CI46" s="995"/>
      <c r="CJ46" s="995"/>
      <c r="CK46" s="995"/>
      <c r="CL46" s="996"/>
      <c r="CM46" s="994"/>
      <c r="CN46" s="995"/>
      <c r="CO46" s="995"/>
      <c r="CP46" s="995"/>
      <c r="CQ46" s="996"/>
      <c r="CR46" s="994"/>
      <c r="CS46" s="995"/>
      <c r="CT46" s="995"/>
      <c r="CU46" s="995"/>
      <c r="CV46" s="996"/>
      <c r="CW46" s="994"/>
      <c r="CX46" s="995"/>
      <c r="CY46" s="995"/>
      <c r="CZ46" s="995"/>
      <c r="DA46" s="996"/>
      <c r="DB46" s="994"/>
      <c r="DC46" s="995"/>
      <c r="DD46" s="995"/>
      <c r="DE46" s="995"/>
      <c r="DF46" s="996"/>
      <c r="DG46" s="994"/>
      <c r="DH46" s="995"/>
      <c r="DI46" s="995"/>
      <c r="DJ46" s="995"/>
      <c r="DK46" s="996"/>
      <c r="DL46" s="994"/>
      <c r="DM46" s="995"/>
      <c r="DN46" s="995"/>
      <c r="DO46" s="995"/>
      <c r="DP46" s="996"/>
      <c r="DQ46" s="994"/>
      <c r="DR46" s="995"/>
      <c r="DS46" s="995"/>
      <c r="DT46" s="995"/>
      <c r="DU46" s="996"/>
      <c r="DV46" s="997"/>
      <c r="DW46" s="998"/>
      <c r="DX46" s="998"/>
      <c r="DY46" s="998"/>
      <c r="DZ46" s="999"/>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8"/>
      <c r="R47" s="1049"/>
      <c r="S47" s="1049"/>
      <c r="T47" s="1049"/>
      <c r="U47" s="1049"/>
      <c r="V47" s="1049"/>
      <c r="W47" s="1049"/>
      <c r="X47" s="1049"/>
      <c r="Y47" s="1049"/>
      <c r="Z47" s="1049"/>
      <c r="AA47" s="1049"/>
      <c r="AB47" s="1049"/>
      <c r="AC47" s="1049"/>
      <c r="AD47" s="1049"/>
      <c r="AE47" s="1050"/>
      <c r="AF47" s="1042"/>
      <c r="AG47" s="1043"/>
      <c r="AH47" s="1043"/>
      <c r="AI47" s="1043"/>
      <c r="AJ47" s="1044"/>
      <c r="AK47" s="979"/>
      <c r="AL47" s="970"/>
      <c r="AM47" s="970"/>
      <c r="AN47" s="970"/>
      <c r="AO47" s="970"/>
      <c r="AP47" s="970"/>
      <c r="AQ47" s="970"/>
      <c r="AR47" s="970"/>
      <c r="AS47" s="970"/>
      <c r="AT47" s="970"/>
      <c r="AU47" s="970"/>
      <c r="AV47" s="970"/>
      <c r="AW47" s="970"/>
      <c r="AX47" s="970"/>
      <c r="AY47" s="970"/>
      <c r="AZ47" s="1047"/>
      <c r="BA47" s="1047"/>
      <c r="BB47" s="1047"/>
      <c r="BC47" s="1047"/>
      <c r="BD47" s="1047"/>
      <c r="BE47" s="1031"/>
      <c r="BF47" s="1031"/>
      <c r="BG47" s="1031"/>
      <c r="BH47" s="1031"/>
      <c r="BI47" s="1032"/>
      <c r="BJ47" s="205"/>
      <c r="BK47" s="205"/>
      <c r="BL47" s="205"/>
      <c r="BM47" s="205"/>
      <c r="BN47" s="205"/>
      <c r="BO47" s="218"/>
      <c r="BP47" s="218"/>
      <c r="BQ47" s="215">
        <v>41</v>
      </c>
      <c r="BR47" s="216"/>
      <c r="BS47" s="1019"/>
      <c r="BT47" s="1020"/>
      <c r="BU47" s="1020"/>
      <c r="BV47" s="1020"/>
      <c r="BW47" s="1020"/>
      <c r="BX47" s="1020"/>
      <c r="BY47" s="1020"/>
      <c r="BZ47" s="1020"/>
      <c r="CA47" s="1020"/>
      <c r="CB47" s="1020"/>
      <c r="CC47" s="1020"/>
      <c r="CD47" s="1020"/>
      <c r="CE47" s="1020"/>
      <c r="CF47" s="1020"/>
      <c r="CG47" s="1021"/>
      <c r="CH47" s="994"/>
      <c r="CI47" s="995"/>
      <c r="CJ47" s="995"/>
      <c r="CK47" s="995"/>
      <c r="CL47" s="996"/>
      <c r="CM47" s="994"/>
      <c r="CN47" s="995"/>
      <c r="CO47" s="995"/>
      <c r="CP47" s="995"/>
      <c r="CQ47" s="996"/>
      <c r="CR47" s="994"/>
      <c r="CS47" s="995"/>
      <c r="CT47" s="995"/>
      <c r="CU47" s="995"/>
      <c r="CV47" s="996"/>
      <c r="CW47" s="994"/>
      <c r="CX47" s="995"/>
      <c r="CY47" s="995"/>
      <c r="CZ47" s="995"/>
      <c r="DA47" s="996"/>
      <c r="DB47" s="994"/>
      <c r="DC47" s="995"/>
      <c r="DD47" s="995"/>
      <c r="DE47" s="995"/>
      <c r="DF47" s="996"/>
      <c r="DG47" s="994"/>
      <c r="DH47" s="995"/>
      <c r="DI47" s="995"/>
      <c r="DJ47" s="995"/>
      <c r="DK47" s="996"/>
      <c r="DL47" s="994"/>
      <c r="DM47" s="995"/>
      <c r="DN47" s="995"/>
      <c r="DO47" s="995"/>
      <c r="DP47" s="996"/>
      <c r="DQ47" s="994"/>
      <c r="DR47" s="995"/>
      <c r="DS47" s="995"/>
      <c r="DT47" s="995"/>
      <c r="DU47" s="996"/>
      <c r="DV47" s="997"/>
      <c r="DW47" s="998"/>
      <c r="DX47" s="998"/>
      <c r="DY47" s="998"/>
      <c r="DZ47" s="999"/>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8"/>
      <c r="R48" s="1049"/>
      <c r="S48" s="1049"/>
      <c r="T48" s="1049"/>
      <c r="U48" s="1049"/>
      <c r="V48" s="1049"/>
      <c r="W48" s="1049"/>
      <c r="X48" s="1049"/>
      <c r="Y48" s="1049"/>
      <c r="Z48" s="1049"/>
      <c r="AA48" s="1049"/>
      <c r="AB48" s="1049"/>
      <c r="AC48" s="1049"/>
      <c r="AD48" s="1049"/>
      <c r="AE48" s="1050"/>
      <c r="AF48" s="1042"/>
      <c r="AG48" s="1043"/>
      <c r="AH48" s="1043"/>
      <c r="AI48" s="1043"/>
      <c r="AJ48" s="1044"/>
      <c r="AK48" s="979"/>
      <c r="AL48" s="970"/>
      <c r="AM48" s="970"/>
      <c r="AN48" s="970"/>
      <c r="AO48" s="970"/>
      <c r="AP48" s="970"/>
      <c r="AQ48" s="970"/>
      <c r="AR48" s="970"/>
      <c r="AS48" s="970"/>
      <c r="AT48" s="970"/>
      <c r="AU48" s="970"/>
      <c r="AV48" s="970"/>
      <c r="AW48" s="970"/>
      <c r="AX48" s="970"/>
      <c r="AY48" s="970"/>
      <c r="AZ48" s="1047"/>
      <c r="BA48" s="1047"/>
      <c r="BB48" s="1047"/>
      <c r="BC48" s="1047"/>
      <c r="BD48" s="1047"/>
      <c r="BE48" s="1031"/>
      <c r="BF48" s="1031"/>
      <c r="BG48" s="1031"/>
      <c r="BH48" s="1031"/>
      <c r="BI48" s="1032"/>
      <c r="BJ48" s="205"/>
      <c r="BK48" s="205"/>
      <c r="BL48" s="205"/>
      <c r="BM48" s="205"/>
      <c r="BN48" s="205"/>
      <c r="BO48" s="218"/>
      <c r="BP48" s="218"/>
      <c r="BQ48" s="215">
        <v>42</v>
      </c>
      <c r="BR48" s="216"/>
      <c r="BS48" s="1019"/>
      <c r="BT48" s="1020"/>
      <c r="BU48" s="1020"/>
      <c r="BV48" s="1020"/>
      <c r="BW48" s="1020"/>
      <c r="BX48" s="1020"/>
      <c r="BY48" s="1020"/>
      <c r="BZ48" s="1020"/>
      <c r="CA48" s="1020"/>
      <c r="CB48" s="1020"/>
      <c r="CC48" s="1020"/>
      <c r="CD48" s="1020"/>
      <c r="CE48" s="1020"/>
      <c r="CF48" s="1020"/>
      <c r="CG48" s="1021"/>
      <c r="CH48" s="994"/>
      <c r="CI48" s="995"/>
      <c r="CJ48" s="995"/>
      <c r="CK48" s="995"/>
      <c r="CL48" s="996"/>
      <c r="CM48" s="994"/>
      <c r="CN48" s="995"/>
      <c r="CO48" s="995"/>
      <c r="CP48" s="995"/>
      <c r="CQ48" s="996"/>
      <c r="CR48" s="994"/>
      <c r="CS48" s="995"/>
      <c r="CT48" s="995"/>
      <c r="CU48" s="995"/>
      <c r="CV48" s="996"/>
      <c r="CW48" s="994"/>
      <c r="CX48" s="995"/>
      <c r="CY48" s="995"/>
      <c r="CZ48" s="995"/>
      <c r="DA48" s="996"/>
      <c r="DB48" s="994"/>
      <c r="DC48" s="995"/>
      <c r="DD48" s="995"/>
      <c r="DE48" s="995"/>
      <c r="DF48" s="996"/>
      <c r="DG48" s="994"/>
      <c r="DH48" s="995"/>
      <c r="DI48" s="995"/>
      <c r="DJ48" s="995"/>
      <c r="DK48" s="996"/>
      <c r="DL48" s="994"/>
      <c r="DM48" s="995"/>
      <c r="DN48" s="995"/>
      <c r="DO48" s="995"/>
      <c r="DP48" s="996"/>
      <c r="DQ48" s="994"/>
      <c r="DR48" s="995"/>
      <c r="DS48" s="995"/>
      <c r="DT48" s="995"/>
      <c r="DU48" s="996"/>
      <c r="DV48" s="997"/>
      <c r="DW48" s="998"/>
      <c r="DX48" s="998"/>
      <c r="DY48" s="998"/>
      <c r="DZ48" s="999"/>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8"/>
      <c r="R49" s="1049"/>
      <c r="S49" s="1049"/>
      <c r="T49" s="1049"/>
      <c r="U49" s="1049"/>
      <c r="V49" s="1049"/>
      <c r="W49" s="1049"/>
      <c r="X49" s="1049"/>
      <c r="Y49" s="1049"/>
      <c r="Z49" s="1049"/>
      <c r="AA49" s="1049"/>
      <c r="AB49" s="1049"/>
      <c r="AC49" s="1049"/>
      <c r="AD49" s="1049"/>
      <c r="AE49" s="1050"/>
      <c r="AF49" s="1042"/>
      <c r="AG49" s="1043"/>
      <c r="AH49" s="1043"/>
      <c r="AI49" s="1043"/>
      <c r="AJ49" s="1044"/>
      <c r="AK49" s="979"/>
      <c r="AL49" s="970"/>
      <c r="AM49" s="970"/>
      <c r="AN49" s="970"/>
      <c r="AO49" s="970"/>
      <c r="AP49" s="970"/>
      <c r="AQ49" s="970"/>
      <c r="AR49" s="970"/>
      <c r="AS49" s="970"/>
      <c r="AT49" s="970"/>
      <c r="AU49" s="970"/>
      <c r="AV49" s="970"/>
      <c r="AW49" s="970"/>
      <c r="AX49" s="970"/>
      <c r="AY49" s="970"/>
      <c r="AZ49" s="1047"/>
      <c r="BA49" s="1047"/>
      <c r="BB49" s="1047"/>
      <c r="BC49" s="1047"/>
      <c r="BD49" s="1047"/>
      <c r="BE49" s="1031"/>
      <c r="BF49" s="1031"/>
      <c r="BG49" s="1031"/>
      <c r="BH49" s="1031"/>
      <c r="BI49" s="1032"/>
      <c r="BJ49" s="205"/>
      <c r="BK49" s="205"/>
      <c r="BL49" s="205"/>
      <c r="BM49" s="205"/>
      <c r="BN49" s="205"/>
      <c r="BO49" s="218"/>
      <c r="BP49" s="218"/>
      <c r="BQ49" s="215">
        <v>43</v>
      </c>
      <c r="BR49" s="216"/>
      <c r="BS49" s="1019"/>
      <c r="BT49" s="1020"/>
      <c r="BU49" s="1020"/>
      <c r="BV49" s="1020"/>
      <c r="BW49" s="1020"/>
      <c r="BX49" s="1020"/>
      <c r="BY49" s="1020"/>
      <c r="BZ49" s="1020"/>
      <c r="CA49" s="1020"/>
      <c r="CB49" s="1020"/>
      <c r="CC49" s="1020"/>
      <c r="CD49" s="1020"/>
      <c r="CE49" s="1020"/>
      <c r="CF49" s="1020"/>
      <c r="CG49" s="1021"/>
      <c r="CH49" s="994"/>
      <c r="CI49" s="995"/>
      <c r="CJ49" s="995"/>
      <c r="CK49" s="995"/>
      <c r="CL49" s="996"/>
      <c r="CM49" s="994"/>
      <c r="CN49" s="995"/>
      <c r="CO49" s="995"/>
      <c r="CP49" s="995"/>
      <c r="CQ49" s="996"/>
      <c r="CR49" s="994"/>
      <c r="CS49" s="995"/>
      <c r="CT49" s="995"/>
      <c r="CU49" s="995"/>
      <c r="CV49" s="996"/>
      <c r="CW49" s="994"/>
      <c r="CX49" s="995"/>
      <c r="CY49" s="995"/>
      <c r="CZ49" s="995"/>
      <c r="DA49" s="996"/>
      <c r="DB49" s="994"/>
      <c r="DC49" s="995"/>
      <c r="DD49" s="995"/>
      <c r="DE49" s="995"/>
      <c r="DF49" s="996"/>
      <c r="DG49" s="994"/>
      <c r="DH49" s="995"/>
      <c r="DI49" s="995"/>
      <c r="DJ49" s="995"/>
      <c r="DK49" s="996"/>
      <c r="DL49" s="994"/>
      <c r="DM49" s="995"/>
      <c r="DN49" s="995"/>
      <c r="DO49" s="995"/>
      <c r="DP49" s="996"/>
      <c r="DQ49" s="994"/>
      <c r="DR49" s="995"/>
      <c r="DS49" s="995"/>
      <c r="DT49" s="995"/>
      <c r="DU49" s="996"/>
      <c r="DV49" s="997"/>
      <c r="DW49" s="998"/>
      <c r="DX49" s="998"/>
      <c r="DY49" s="998"/>
      <c r="DZ49" s="999"/>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40"/>
      <c r="S50" s="1040"/>
      <c r="T50" s="1040"/>
      <c r="U50" s="1040"/>
      <c r="V50" s="1040"/>
      <c r="W50" s="1040"/>
      <c r="X50" s="1040"/>
      <c r="Y50" s="1040"/>
      <c r="Z50" s="1040"/>
      <c r="AA50" s="1040"/>
      <c r="AB50" s="1040"/>
      <c r="AC50" s="1040"/>
      <c r="AD50" s="1040"/>
      <c r="AE50" s="1041"/>
      <c r="AF50" s="1042"/>
      <c r="AG50" s="1043"/>
      <c r="AH50" s="1043"/>
      <c r="AI50" s="1043"/>
      <c r="AJ50" s="1044"/>
      <c r="AK50" s="1045"/>
      <c r="AL50" s="1040"/>
      <c r="AM50" s="1040"/>
      <c r="AN50" s="1040"/>
      <c r="AO50" s="1040"/>
      <c r="AP50" s="1040"/>
      <c r="AQ50" s="1040"/>
      <c r="AR50" s="1040"/>
      <c r="AS50" s="1040"/>
      <c r="AT50" s="1040"/>
      <c r="AU50" s="1040"/>
      <c r="AV50" s="1040"/>
      <c r="AW50" s="1040"/>
      <c r="AX50" s="1040"/>
      <c r="AY50" s="1040"/>
      <c r="AZ50" s="1046"/>
      <c r="BA50" s="1046"/>
      <c r="BB50" s="1046"/>
      <c r="BC50" s="1046"/>
      <c r="BD50" s="1046"/>
      <c r="BE50" s="1031"/>
      <c r="BF50" s="1031"/>
      <c r="BG50" s="1031"/>
      <c r="BH50" s="1031"/>
      <c r="BI50" s="1032"/>
      <c r="BJ50" s="205"/>
      <c r="BK50" s="205"/>
      <c r="BL50" s="205"/>
      <c r="BM50" s="205"/>
      <c r="BN50" s="205"/>
      <c r="BO50" s="218"/>
      <c r="BP50" s="218"/>
      <c r="BQ50" s="215">
        <v>44</v>
      </c>
      <c r="BR50" s="216"/>
      <c r="BS50" s="1019"/>
      <c r="BT50" s="1020"/>
      <c r="BU50" s="1020"/>
      <c r="BV50" s="1020"/>
      <c r="BW50" s="1020"/>
      <c r="BX50" s="1020"/>
      <c r="BY50" s="1020"/>
      <c r="BZ50" s="1020"/>
      <c r="CA50" s="1020"/>
      <c r="CB50" s="1020"/>
      <c r="CC50" s="1020"/>
      <c r="CD50" s="1020"/>
      <c r="CE50" s="1020"/>
      <c r="CF50" s="1020"/>
      <c r="CG50" s="1021"/>
      <c r="CH50" s="994"/>
      <c r="CI50" s="995"/>
      <c r="CJ50" s="995"/>
      <c r="CK50" s="995"/>
      <c r="CL50" s="996"/>
      <c r="CM50" s="994"/>
      <c r="CN50" s="995"/>
      <c r="CO50" s="995"/>
      <c r="CP50" s="995"/>
      <c r="CQ50" s="996"/>
      <c r="CR50" s="994"/>
      <c r="CS50" s="995"/>
      <c r="CT50" s="995"/>
      <c r="CU50" s="995"/>
      <c r="CV50" s="996"/>
      <c r="CW50" s="994"/>
      <c r="CX50" s="995"/>
      <c r="CY50" s="995"/>
      <c r="CZ50" s="995"/>
      <c r="DA50" s="996"/>
      <c r="DB50" s="994"/>
      <c r="DC50" s="995"/>
      <c r="DD50" s="995"/>
      <c r="DE50" s="995"/>
      <c r="DF50" s="996"/>
      <c r="DG50" s="994"/>
      <c r="DH50" s="995"/>
      <c r="DI50" s="995"/>
      <c r="DJ50" s="995"/>
      <c r="DK50" s="996"/>
      <c r="DL50" s="994"/>
      <c r="DM50" s="995"/>
      <c r="DN50" s="995"/>
      <c r="DO50" s="995"/>
      <c r="DP50" s="996"/>
      <c r="DQ50" s="994"/>
      <c r="DR50" s="995"/>
      <c r="DS50" s="995"/>
      <c r="DT50" s="995"/>
      <c r="DU50" s="996"/>
      <c r="DV50" s="997"/>
      <c r="DW50" s="998"/>
      <c r="DX50" s="998"/>
      <c r="DY50" s="998"/>
      <c r="DZ50" s="999"/>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40"/>
      <c r="S51" s="1040"/>
      <c r="T51" s="1040"/>
      <c r="U51" s="1040"/>
      <c r="V51" s="1040"/>
      <c r="W51" s="1040"/>
      <c r="X51" s="1040"/>
      <c r="Y51" s="1040"/>
      <c r="Z51" s="1040"/>
      <c r="AA51" s="1040"/>
      <c r="AB51" s="1040"/>
      <c r="AC51" s="1040"/>
      <c r="AD51" s="1040"/>
      <c r="AE51" s="1041"/>
      <c r="AF51" s="1042"/>
      <c r="AG51" s="1043"/>
      <c r="AH51" s="1043"/>
      <c r="AI51" s="1043"/>
      <c r="AJ51" s="1044"/>
      <c r="AK51" s="1045"/>
      <c r="AL51" s="1040"/>
      <c r="AM51" s="1040"/>
      <c r="AN51" s="1040"/>
      <c r="AO51" s="1040"/>
      <c r="AP51" s="1040"/>
      <c r="AQ51" s="1040"/>
      <c r="AR51" s="1040"/>
      <c r="AS51" s="1040"/>
      <c r="AT51" s="1040"/>
      <c r="AU51" s="1040"/>
      <c r="AV51" s="1040"/>
      <c r="AW51" s="1040"/>
      <c r="AX51" s="1040"/>
      <c r="AY51" s="1040"/>
      <c r="AZ51" s="1046"/>
      <c r="BA51" s="1046"/>
      <c r="BB51" s="1046"/>
      <c r="BC51" s="1046"/>
      <c r="BD51" s="1046"/>
      <c r="BE51" s="1031"/>
      <c r="BF51" s="1031"/>
      <c r="BG51" s="1031"/>
      <c r="BH51" s="1031"/>
      <c r="BI51" s="1032"/>
      <c r="BJ51" s="205"/>
      <c r="BK51" s="205"/>
      <c r="BL51" s="205"/>
      <c r="BM51" s="205"/>
      <c r="BN51" s="205"/>
      <c r="BO51" s="218"/>
      <c r="BP51" s="218"/>
      <c r="BQ51" s="215">
        <v>45</v>
      </c>
      <c r="BR51" s="216"/>
      <c r="BS51" s="1019"/>
      <c r="BT51" s="1020"/>
      <c r="BU51" s="1020"/>
      <c r="BV51" s="1020"/>
      <c r="BW51" s="1020"/>
      <c r="BX51" s="1020"/>
      <c r="BY51" s="1020"/>
      <c r="BZ51" s="1020"/>
      <c r="CA51" s="1020"/>
      <c r="CB51" s="1020"/>
      <c r="CC51" s="1020"/>
      <c r="CD51" s="1020"/>
      <c r="CE51" s="1020"/>
      <c r="CF51" s="1020"/>
      <c r="CG51" s="1021"/>
      <c r="CH51" s="994"/>
      <c r="CI51" s="995"/>
      <c r="CJ51" s="995"/>
      <c r="CK51" s="995"/>
      <c r="CL51" s="996"/>
      <c r="CM51" s="994"/>
      <c r="CN51" s="995"/>
      <c r="CO51" s="995"/>
      <c r="CP51" s="995"/>
      <c r="CQ51" s="996"/>
      <c r="CR51" s="994"/>
      <c r="CS51" s="995"/>
      <c r="CT51" s="995"/>
      <c r="CU51" s="995"/>
      <c r="CV51" s="996"/>
      <c r="CW51" s="994"/>
      <c r="CX51" s="995"/>
      <c r="CY51" s="995"/>
      <c r="CZ51" s="995"/>
      <c r="DA51" s="996"/>
      <c r="DB51" s="994"/>
      <c r="DC51" s="995"/>
      <c r="DD51" s="995"/>
      <c r="DE51" s="995"/>
      <c r="DF51" s="996"/>
      <c r="DG51" s="994"/>
      <c r="DH51" s="995"/>
      <c r="DI51" s="995"/>
      <c r="DJ51" s="995"/>
      <c r="DK51" s="996"/>
      <c r="DL51" s="994"/>
      <c r="DM51" s="995"/>
      <c r="DN51" s="995"/>
      <c r="DO51" s="995"/>
      <c r="DP51" s="996"/>
      <c r="DQ51" s="994"/>
      <c r="DR51" s="995"/>
      <c r="DS51" s="995"/>
      <c r="DT51" s="995"/>
      <c r="DU51" s="996"/>
      <c r="DV51" s="997"/>
      <c r="DW51" s="998"/>
      <c r="DX51" s="998"/>
      <c r="DY51" s="998"/>
      <c r="DZ51" s="999"/>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40"/>
      <c r="S52" s="1040"/>
      <c r="T52" s="1040"/>
      <c r="U52" s="1040"/>
      <c r="V52" s="1040"/>
      <c r="W52" s="1040"/>
      <c r="X52" s="1040"/>
      <c r="Y52" s="1040"/>
      <c r="Z52" s="1040"/>
      <c r="AA52" s="1040"/>
      <c r="AB52" s="1040"/>
      <c r="AC52" s="1040"/>
      <c r="AD52" s="1040"/>
      <c r="AE52" s="1041"/>
      <c r="AF52" s="1042"/>
      <c r="AG52" s="1043"/>
      <c r="AH52" s="1043"/>
      <c r="AI52" s="1043"/>
      <c r="AJ52" s="1044"/>
      <c r="AK52" s="1045"/>
      <c r="AL52" s="1040"/>
      <c r="AM52" s="1040"/>
      <c r="AN52" s="1040"/>
      <c r="AO52" s="1040"/>
      <c r="AP52" s="1040"/>
      <c r="AQ52" s="1040"/>
      <c r="AR52" s="1040"/>
      <c r="AS52" s="1040"/>
      <c r="AT52" s="1040"/>
      <c r="AU52" s="1040"/>
      <c r="AV52" s="1040"/>
      <c r="AW52" s="1040"/>
      <c r="AX52" s="1040"/>
      <c r="AY52" s="1040"/>
      <c r="AZ52" s="1046"/>
      <c r="BA52" s="1046"/>
      <c r="BB52" s="1046"/>
      <c r="BC52" s="1046"/>
      <c r="BD52" s="1046"/>
      <c r="BE52" s="1031"/>
      <c r="BF52" s="1031"/>
      <c r="BG52" s="1031"/>
      <c r="BH52" s="1031"/>
      <c r="BI52" s="1032"/>
      <c r="BJ52" s="205"/>
      <c r="BK52" s="205"/>
      <c r="BL52" s="205"/>
      <c r="BM52" s="205"/>
      <c r="BN52" s="205"/>
      <c r="BO52" s="218"/>
      <c r="BP52" s="218"/>
      <c r="BQ52" s="215">
        <v>46</v>
      </c>
      <c r="BR52" s="216"/>
      <c r="BS52" s="1019"/>
      <c r="BT52" s="1020"/>
      <c r="BU52" s="1020"/>
      <c r="BV52" s="1020"/>
      <c r="BW52" s="1020"/>
      <c r="BX52" s="1020"/>
      <c r="BY52" s="1020"/>
      <c r="BZ52" s="1020"/>
      <c r="CA52" s="1020"/>
      <c r="CB52" s="1020"/>
      <c r="CC52" s="1020"/>
      <c r="CD52" s="1020"/>
      <c r="CE52" s="1020"/>
      <c r="CF52" s="1020"/>
      <c r="CG52" s="1021"/>
      <c r="CH52" s="994"/>
      <c r="CI52" s="995"/>
      <c r="CJ52" s="995"/>
      <c r="CK52" s="995"/>
      <c r="CL52" s="996"/>
      <c r="CM52" s="994"/>
      <c r="CN52" s="995"/>
      <c r="CO52" s="995"/>
      <c r="CP52" s="995"/>
      <c r="CQ52" s="996"/>
      <c r="CR52" s="994"/>
      <c r="CS52" s="995"/>
      <c r="CT52" s="995"/>
      <c r="CU52" s="995"/>
      <c r="CV52" s="996"/>
      <c r="CW52" s="994"/>
      <c r="CX52" s="995"/>
      <c r="CY52" s="995"/>
      <c r="CZ52" s="995"/>
      <c r="DA52" s="996"/>
      <c r="DB52" s="994"/>
      <c r="DC52" s="995"/>
      <c r="DD52" s="995"/>
      <c r="DE52" s="995"/>
      <c r="DF52" s="996"/>
      <c r="DG52" s="994"/>
      <c r="DH52" s="995"/>
      <c r="DI52" s="995"/>
      <c r="DJ52" s="995"/>
      <c r="DK52" s="996"/>
      <c r="DL52" s="994"/>
      <c r="DM52" s="995"/>
      <c r="DN52" s="995"/>
      <c r="DO52" s="995"/>
      <c r="DP52" s="996"/>
      <c r="DQ52" s="994"/>
      <c r="DR52" s="995"/>
      <c r="DS52" s="995"/>
      <c r="DT52" s="995"/>
      <c r="DU52" s="996"/>
      <c r="DV52" s="997"/>
      <c r="DW52" s="998"/>
      <c r="DX52" s="998"/>
      <c r="DY52" s="998"/>
      <c r="DZ52" s="999"/>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40"/>
      <c r="S53" s="1040"/>
      <c r="T53" s="1040"/>
      <c r="U53" s="1040"/>
      <c r="V53" s="1040"/>
      <c r="W53" s="1040"/>
      <c r="X53" s="1040"/>
      <c r="Y53" s="1040"/>
      <c r="Z53" s="1040"/>
      <c r="AA53" s="1040"/>
      <c r="AB53" s="1040"/>
      <c r="AC53" s="1040"/>
      <c r="AD53" s="1040"/>
      <c r="AE53" s="1041"/>
      <c r="AF53" s="1042"/>
      <c r="AG53" s="1043"/>
      <c r="AH53" s="1043"/>
      <c r="AI53" s="1043"/>
      <c r="AJ53" s="1044"/>
      <c r="AK53" s="1045"/>
      <c r="AL53" s="1040"/>
      <c r="AM53" s="1040"/>
      <c r="AN53" s="1040"/>
      <c r="AO53" s="1040"/>
      <c r="AP53" s="1040"/>
      <c r="AQ53" s="1040"/>
      <c r="AR53" s="1040"/>
      <c r="AS53" s="1040"/>
      <c r="AT53" s="1040"/>
      <c r="AU53" s="1040"/>
      <c r="AV53" s="1040"/>
      <c r="AW53" s="1040"/>
      <c r="AX53" s="1040"/>
      <c r="AY53" s="1040"/>
      <c r="AZ53" s="1046"/>
      <c r="BA53" s="1046"/>
      <c r="BB53" s="1046"/>
      <c r="BC53" s="1046"/>
      <c r="BD53" s="1046"/>
      <c r="BE53" s="1031"/>
      <c r="BF53" s="1031"/>
      <c r="BG53" s="1031"/>
      <c r="BH53" s="1031"/>
      <c r="BI53" s="1032"/>
      <c r="BJ53" s="205"/>
      <c r="BK53" s="205"/>
      <c r="BL53" s="205"/>
      <c r="BM53" s="205"/>
      <c r="BN53" s="205"/>
      <c r="BO53" s="218"/>
      <c r="BP53" s="218"/>
      <c r="BQ53" s="215">
        <v>47</v>
      </c>
      <c r="BR53" s="216"/>
      <c r="BS53" s="1019"/>
      <c r="BT53" s="1020"/>
      <c r="BU53" s="1020"/>
      <c r="BV53" s="1020"/>
      <c r="BW53" s="1020"/>
      <c r="BX53" s="1020"/>
      <c r="BY53" s="1020"/>
      <c r="BZ53" s="1020"/>
      <c r="CA53" s="1020"/>
      <c r="CB53" s="1020"/>
      <c r="CC53" s="1020"/>
      <c r="CD53" s="1020"/>
      <c r="CE53" s="1020"/>
      <c r="CF53" s="1020"/>
      <c r="CG53" s="1021"/>
      <c r="CH53" s="994"/>
      <c r="CI53" s="995"/>
      <c r="CJ53" s="995"/>
      <c r="CK53" s="995"/>
      <c r="CL53" s="996"/>
      <c r="CM53" s="994"/>
      <c r="CN53" s="995"/>
      <c r="CO53" s="995"/>
      <c r="CP53" s="995"/>
      <c r="CQ53" s="996"/>
      <c r="CR53" s="994"/>
      <c r="CS53" s="995"/>
      <c r="CT53" s="995"/>
      <c r="CU53" s="995"/>
      <c r="CV53" s="996"/>
      <c r="CW53" s="994"/>
      <c r="CX53" s="995"/>
      <c r="CY53" s="995"/>
      <c r="CZ53" s="995"/>
      <c r="DA53" s="996"/>
      <c r="DB53" s="994"/>
      <c r="DC53" s="995"/>
      <c r="DD53" s="995"/>
      <c r="DE53" s="995"/>
      <c r="DF53" s="996"/>
      <c r="DG53" s="994"/>
      <c r="DH53" s="995"/>
      <c r="DI53" s="995"/>
      <c r="DJ53" s="995"/>
      <c r="DK53" s="996"/>
      <c r="DL53" s="994"/>
      <c r="DM53" s="995"/>
      <c r="DN53" s="995"/>
      <c r="DO53" s="995"/>
      <c r="DP53" s="996"/>
      <c r="DQ53" s="994"/>
      <c r="DR53" s="995"/>
      <c r="DS53" s="995"/>
      <c r="DT53" s="995"/>
      <c r="DU53" s="996"/>
      <c r="DV53" s="997"/>
      <c r="DW53" s="998"/>
      <c r="DX53" s="998"/>
      <c r="DY53" s="998"/>
      <c r="DZ53" s="999"/>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40"/>
      <c r="S54" s="1040"/>
      <c r="T54" s="1040"/>
      <c r="U54" s="1040"/>
      <c r="V54" s="1040"/>
      <c r="W54" s="1040"/>
      <c r="X54" s="1040"/>
      <c r="Y54" s="1040"/>
      <c r="Z54" s="1040"/>
      <c r="AA54" s="1040"/>
      <c r="AB54" s="1040"/>
      <c r="AC54" s="1040"/>
      <c r="AD54" s="1040"/>
      <c r="AE54" s="1041"/>
      <c r="AF54" s="1042"/>
      <c r="AG54" s="1043"/>
      <c r="AH54" s="1043"/>
      <c r="AI54" s="1043"/>
      <c r="AJ54" s="1044"/>
      <c r="AK54" s="1045"/>
      <c r="AL54" s="1040"/>
      <c r="AM54" s="1040"/>
      <c r="AN54" s="1040"/>
      <c r="AO54" s="1040"/>
      <c r="AP54" s="1040"/>
      <c r="AQ54" s="1040"/>
      <c r="AR54" s="1040"/>
      <c r="AS54" s="1040"/>
      <c r="AT54" s="1040"/>
      <c r="AU54" s="1040"/>
      <c r="AV54" s="1040"/>
      <c r="AW54" s="1040"/>
      <c r="AX54" s="1040"/>
      <c r="AY54" s="1040"/>
      <c r="AZ54" s="1046"/>
      <c r="BA54" s="1046"/>
      <c r="BB54" s="1046"/>
      <c r="BC54" s="1046"/>
      <c r="BD54" s="1046"/>
      <c r="BE54" s="1031"/>
      <c r="BF54" s="1031"/>
      <c r="BG54" s="1031"/>
      <c r="BH54" s="1031"/>
      <c r="BI54" s="1032"/>
      <c r="BJ54" s="205"/>
      <c r="BK54" s="205"/>
      <c r="BL54" s="205"/>
      <c r="BM54" s="205"/>
      <c r="BN54" s="205"/>
      <c r="BO54" s="218"/>
      <c r="BP54" s="218"/>
      <c r="BQ54" s="215">
        <v>48</v>
      </c>
      <c r="BR54" s="216"/>
      <c r="BS54" s="1019"/>
      <c r="BT54" s="1020"/>
      <c r="BU54" s="1020"/>
      <c r="BV54" s="1020"/>
      <c r="BW54" s="1020"/>
      <c r="BX54" s="1020"/>
      <c r="BY54" s="1020"/>
      <c r="BZ54" s="1020"/>
      <c r="CA54" s="1020"/>
      <c r="CB54" s="1020"/>
      <c r="CC54" s="1020"/>
      <c r="CD54" s="1020"/>
      <c r="CE54" s="1020"/>
      <c r="CF54" s="1020"/>
      <c r="CG54" s="1021"/>
      <c r="CH54" s="994"/>
      <c r="CI54" s="995"/>
      <c r="CJ54" s="995"/>
      <c r="CK54" s="995"/>
      <c r="CL54" s="996"/>
      <c r="CM54" s="994"/>
      <c r="CN54" s="995"/>
      <c r="CO54" s="995"/>
      <c r="CP54" s="995"/>
      <c r="CQ54" s="996"/>
      <c r="CR54" s="994"/>
      <c r="CS54" s="995"/>
      <c r="CT54" s="995"/>
      <c r="CU54" s="995"/>
      <c r="CV54" s="996"/>
      <c r="CW54" s="994"/>
      <c r="CX54" s="995"/>
      <c r="CY54" s="995"/>
      <c r="CZ54" s="995"/>
      <c r="DA54" s="996"/>
      <c r="DB54" s="994"/>
      <c r="DC54" s="995"/>
      <c r="DD54" s="995"/>
      <c r="DE54" s="995"/>
      <c r="DF54" s="996"/>
      <c r="DG54" s="994"/>
      <c r="DH54" s="995"/>
      <c r="DI54" s="995"/>
      <c r="DJ54" s="995"/>
      <c r="DK54" s="996"/>
      <c r="DL54" s="994"/>
      <c r="DM54" s="995"/>
      <c r="DN54" s="995"/>
      <c r="DO54" s="995"/>
      <c r="DP54" s="996"/>
      <c r="DQ54" s="994"/>
      <c r="DR54" s="995"/>
      <c r="DS54" s="995"/>
      <c r="DT54" s="995"/>
      <c r="DU54" s="996"/>
      <c r="DV54" s="997"/>
      <c r="DW54" s="998"/>
      <c r="DX54" s="998"/>
      <c r="DY54" s="998"/>
      <c r="DZ54" s="999"/>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40"/>
      <c r="S55" s="1040"/>
      <c r="T55" s="1040"/>
      <c r="U55" s="1040"/>
      <c r="V55" s="1040"/>
      <c r="W55" s="1040"/>
      <c r="X55" s="1040"/>
      <c r="Y55" s="1040"/>
      <c r="Z55" s="1040"/>
      <c r="AA55" s="1040"/>
      <c r="AB55" s="1040"/>
      <c r="AC55" s="1040"/>
      <c r="AD55" s="1040"/>
      <c r="AE55" s="1041"/>
      <c r="AF55" s="1042"/>
      <c r="AG55" s="1043"/>
      <c r="AH55" s="1043"/>
      <c r="AI55" s="1043"/>
      <c r="AJ55" s="1044"/>
      <c r="AK55" s="1045"/>
      <c r="AL55" s="1040"/>
      <c r="AM55" s="1040"/>
      <c r="AN55" s="1040"/>
      <c r="AO55" s="1040"/>
      <c r="AP55" s="1040"/>
      <c r="AQ55" s="1040"/>
      <c r="AR55" s="1040"/>
      <c r="AS55" s="1040"/>
      <c r="AT55" s="1040"/>
      <c r="AU55" s="1040"/>
      <c r="AV55" s="1040"/>
      <c r="AW55" s="1040"/>
      <c r="AX55" s="1040"/>
      <c r="AY55" s="1040"/>
      <c r="AZ55" s="1046"/>
      <c r="BA55" s="1046"/>
      <c r="BB55" s="1046"/>
      <c r="BC55" s="1046"/>
      <c r="BD55" s="1046"/>
      <c r="BE55" s="1031"/>
      <c r="BF55" s="1031"/>
      <c r="BG55" s="1031"/>
      <c r="BH55" s="1031"/>
      <c r="BI55" s="1032"/>
      <c r="BJ55" s="205"/>
      <c r="BK55" s="205"/>
      <c r="BL55" s="205"/>
      <c r="BM55" s="205"/>
      <c r="BN55" s="205"/>
      <c r="BO55" s="218"/>
      <c r="BP55" s="218"/>
      <c r="BQ55" s="215">
        <v>49</v>
      </c>
      <c r="BR55" s="216"/>
      <c r="BS55" s="1019"/>
      <c r="BT55" s="1020"/>
      <c r="BU55" s="1020"/>
      <c r="BV55" s="1020"/>
      <c r="BW55" s="1020"/>
      <c r="BX55" s="1020"/>
      <c r="BY55" s="1020"/>
      <c r="BZ55" s="1020"/>
      <c r="CA55" s="1020"/>
      <c r="CB55" s="1020"/>
      <c r="CC55" s="1020"/>
      <c r="CD55" s="1020"/>
      <c r="CE55" s="1020"/>
      <c r="CF55" s="1020"/>
      <c r="CG55" s="1021"/>
      <c r="CH55" s="994"/>
      <c r="CI55" s="995"/>
      <c r="CJ55" s="995"/>
      <c r="CK55" s="995"/>
      <c r="CL55" s="996"/>
      <c r="CM55" s="994"/>
      <c r="CN55" s="995"/>
      <c r="CO55" s="995"/>
      <c r="CP55" s="995"/>
      <c r="CQ55" s="996"/>
      <c r="CR55" s="994"/>
      <c r="CS55" s="995"/>
      <c r="CT55" s="995"/>
      <c r="CU55" s="995"/>
      <c r="CV55" s="996"/>
      <c r="CW55" s="994"/>
      <c r="CX55" s="995"/>
      <c r="CY55" s="995"/>
      <c r="CZ55" s="995"/>
      <c r="DA55" s="996"/>
      <c r="DB55" s="994"/>
      <c r="DC55" s="995"/>
      <c r="DD55" s="995"/>
      <c r="DE55" s="995"/>
      <c r="DF55" s="996"/>
      <c r="DG55" s="994"/>
      <c r="DH55" s="995"/>
      <c r="DI55" s="995"/>
      <c r="DJ55" s="995"/>
      <c r="DK55" s="996"/>
      <c r="DL55" s="994"/>
      <c r="DM55" s="995"/>
      <c r="DN55" s="995"/>
      <c r="DO55" s="995"/>
      <c r="DP55" s="996"/>
      <c r="DQ55" s="994"/>
      <c r="DR55" s="995"/>
      <c r="DS55" s="995"/>
      <c r="DT55" s="995"/>
      <c r="DU55" s="996"/>
      <c r="DV55" s="997"/>
      <c r="DW55" s="998"/>
      <c r="DX55" s="998"/>
      <c r="DY55" s="998"/>
      <c r="DZ55" s="999"/>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40"/>
      <c r="S56" s="1040"/>
      <c r="T56" s="1040"/>
      <c r="U56" s="1040"/>
      <c r="V56" s="1040"/>
      <c r="W56" s="1040"/>
      <c r="X56" s="1040"/>
      <c r="Y56" s="1040"/>
      <c r="Z56" s="1040"/>
      <c r="AA56" s="1040"/>
      <c r="AB56" s="1040"/>
      <c r="AC56" s="1040"/>
      <c r="AD56" s="1040"/>
      <c r="AE56" s="1041"/>
      <c r="AF56" s="1042"/>
      <c r="AG56" s="1043"/>
      <c r="AH56" s="1043"/>
      <c r="AI56" s="1043"/>
      <c r="AJ56" s="1044"/>
      <c r="AK56" s="1045"/>
      <c r="AL56" s="1040"/>
      <c r="AM56" s="1040"/>
      <c r="AN56" s="1040"/>
      <c r="AO56" s="1040"/>
      <c r="AP56" s="1040"/>
      <c r="AQ56" s="1040"/>
      <c r="AR56" s="1040"/>
      <c r="AS56" s="1040"/>
      <c r="AT56" s="1040"/>
      <c r="AU56" s="1040"/>
      <c r="AV56" s="1040"/>
      <c r="AW56" s="1040"/>
      <c r="AX56" s="1040"/>
      <c r="AY56" s="1040"/>
      <c r="AZ56" s="1046"/>
      <c r="BA56" s="1046"/>
      <c r="BB56" s="1046"/>
      <c r="BC56" s="1046"/>
      <c r="BD56" s="1046"/>
      <c r="BE56" s="1031"/>
      <c r="BF56" s="1031"/>
      <c r="BG56" s="1031"/>
      <c r="BH56" s="1031"/>
      <c r="BI56" s="1032"/>
      <c r="BJ56" s="205"/>
      <c r="BK56" s="205"/>
      <c r="BL56" s="205"/>
      <c r="BM56" s="205"/>
      <c r="BN56" s="205"/>
      <c r="BO56" s="218"/>
      <c r="BP56" s="218"/>
      <c r="BQ56" s="215">
        <v>50</v>
      </c>
      <c r="BR56" s="216"/>
      <c r="BS56" s="1019"/>
      <c r="BT56" s="1020"/>
      <c r="BU56" s="1020"/>
      <c r="BV56" s="1020"/>
      <c r="BW56" s="1020"/>
      <c r="BX56" s="1020"/>
      <c r="BY56" s="1020"/>
      <c r="BZ56" s="1020"/>
      <c r="CA56" s="1020"/>
      <c r="CB56" s="1020"/>
      <c r="CC56" s="1020"/>
      <c r="CD56" s="1020"/>
      <c r="CE56" s="1020"/>
      <c r="CF56" s="1020"/>
      <c r="CG56" s="1021"/>
      <c r="CH56" s="994"/>
      <c r="CI56" s="995"/>
      <c r="CJ56" s="995"/>
      <c r="CK56" s="995"/>
      <c r="CL56" s="996"/>
      <c r="CM56" s="994"/>
      <c r="CN56" s="995"/>
      <c r="CO56" s="995"/>
      <c r="CP56" s="995"/>
      <c r="CQ56" s="996"/>
      <c r="CR56" s="994"/>
      <c r="CS56" s="995"/>
      <c r="CT56" s="995"/>
      <c r="CU56" s="995"/>
      <c r="CV56" s="996"/>
      <c r="CW56" s="994"/>
      <c r="CX56" s="995"/>
      <c r="CY56" s="995"/>
      <c r="CZ56" s="995"/>
      <c r="DA56" s="996"/>
      <c r="DB56" s="994"/>
      <c r="DC56" s="995"/>
      <c r="DD56" s="995"/>
      <c r="DE56" s="995"/>
      <c r="DF56" s="996"/>
      <c r="DG56" s="994"/>
      <c r="DH56" s="995"/>
      <c r="DI56" s="995"/>
      <c r="DJ56" s="995"/>
      <c r="DK56" s="996"/>
      <c r="DL56" s="994"/>
      <c r="DM56" s="995"/>
      <c r="DN56" s="995"/>
      <c r="DO56" s="995"/>
      <c r="DP56" s="996"/>
      <c r="DQ56" s="994"/>
      <c r="DR56" s="995"/>
      <c r="DS56" s="995"/>
      <c r="DT56" s="995"/>
      <c r="DU56" s="996"/>
      <c r="DV56" s="997"/>
      <c r="DW56" s="998"/>
      <c r="DX56" s="998"/>
      <c r="DY56" s="998"/>
      <c r="DZ56" s="999"/>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40"/>
      <c r="S57" s="1040"/>
      <c r="T57" s="1040"/>
      <c r="U57" s="1040"/>
      <c r="V57" s="1040"/>
      <c r="W57" s="1040"/>
      <c r="X57" s="1040"/>
      <c r="Y57" s="1040"/>
      <c r="Z57" s="1040"/>
      <c r="AA57" s="1040"/>
      <c r="AB57" s="1040"/>
      <c r="AC57" s="1040"/>
      <c r="AD57" s="1040"/>
      <c r="AE57" s="1041"/>
      <c r="AF57" s="1042"/>
      <c r="AG57" s="1043"/>
      <c r="AH57" s="1043"/>
      <c r="AI57" s="1043"/>
      <c r="AJ57" s="1044"/>
      <c r="AK57" s="1045"/>
      <c r="AL57" s="1040"/>
      <c r="AM57" s="1040"/>
      <c r="AN57" s="1040"/>
      <c r="AO57" s="1040"/>
      <c r="AP57" s="1040"/>
      <c r="AQ57" s="1040"/>
      <c r="AR57" s="1040"/>
      <c r="AS57" s="1040"/>
      <c r="AT57" s="1040"/>
      <c r="AU57" s="1040"/>
      <c r="AV57" s="1040"/>
      <c r="AW57" s="1040"/>
      <c r="AX57" s="1040"/>
      <c r="AY57" s="1040"/>
      <c r="AZ57" s="1046"/>
      <c r="BA57" s="1046"/>
      <c r="BB57" s="1046"/>
      <c r="BC57" s="1046"/>
      <c r="BD57" s="1046"/>
      <c r="BE57" s="1031"/>
      <c r="BF57" s="1031"/>
      <c r="BG57" s="1031"/>
      <c r="BH57" s="1031"/>
      <c r="BI57" s="1032"/>
      <c r="BJ57" s="205"/>
      <c r="BK57" s="205"/>
      <c r="BL57" s="205"/>
      <c r="BM57" s="205"/>
      <c r="BN57" s="205"/>
      <c r="BO57" s="218"/>
      <c r="BP57" s="218"/>
      <c r="BQ57" s="215">
        <v>51</v>
      </c>
      <c r="BR57" s="216"/>
      <c r="BS57" s="1019"/>
      <c r="BT57" s="1020"/>
      <c r="BU57" s="1020"/>
      <c r="BV57" s="1020"/>
      <c r="BW57" s="1020"/>
      <c r="BX57" s="1020"/>
      <c r="BY57" s="1020"/>
      <c r="BZ57" s="1020"/>
      <c r="CA57" s="1020"/>
      <c r="CB57" s="1020"/>
      <c r="CC57" s="1020"/>
      <c r="CD57" s="1020"/>
      <c r="CE57" s="1020"/>
      <c r="CF57" s="1020"/>
      <c r="CG57" s="1021"/>
      <c r="CH57" s="994"/>
      <c r="CI57" s="995"/>
      <c r="CJ57" s="995"/>
      <c r="CK57" s="995"/>
      <c r="CL57" s="996"/>
      <c r="CM57" s="994"/>
      <c r="CN57" s="995"/>
      <c r="CO57" s="995"/>
      <c r="CP57" s="995"/>
      <c r="CQ57" s="996"/>
      <c r="CR57" s="994"/>
      <c r="CS57" s="995"/>
      <c r="CT57" s="995"/>
      <c r="CU57" s="995"/>
      <c r="CV57" s="996"/>
      <c r="CW57" s="994"/>
      <c r="CX57" s="995"/>
      <c r="CY57" s="995"/>
      <c r="CZ57" s="995"/>
      <c r="DA57" s="996"/>
      <c r="DB57" s="994"/>
      <c r="DC57" s="995"/>
      <c r="DD57" s="995"/>
      <c r="DE57" s="995"/>
      <c r="DF57" s="996"/>
      <c r="DG57" s="994"/>
      <c r="DH57" s="995"/>
      <c r="DI57" s="995"/>
      <c r="DJ57" s="995"/>
      <c r="DK57" s="996"/>
      <c r="DL57" s="994"/>
      <c r="DM57" s="995"/>
      <c r="DN57" s="995"/>
      <c r="DO57" s="995"/>
      <c r="DP57" s="996"/>
      <c r="DQ57" s="994"/>
      <c r="DR57" s="995"/>
      <c r="DS57" s="995"/>
      <c r="DT57" s="995"/>
      <c r="DU57" s="996"/>
      <c r="DV57" s="997"/>
      <c r="DW57" s="998"/>
      <c r="DX57" s="998"/>
      <c r="DY57" s="998"/>
      <c r="DZ57" s="999"/>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40"/>
      <c r="S58" s="1040"/>
      <c r="T58" s="1040"/>
      <c r="U58" s="1040"/>
      <c r="V58" s="1040"/>
      <c r="W58" s="1040"/>
      <c r="X58" s="1040"/>
      <c r="Y58" s="1040"/>
      <c r="Z58" s="1040"/>
      <c r="AA58" s="1040"/>
      <c r="AB58" s="1040"/>
      <c r="AC58" s="1040"/>
      <c r="AD58" s="1040"/>
      <c r="AE58" s="1041"/>
      <c r="AF58" s="1042"/>
      <c r="AG58" s="1043"/>
      <c r="AH58" s="1043"/>
      <c r="AI58" s="1043"/>
      <c r="AJ58" s="1044"/>
      <c r="AK58" s="1045"/>
      <c r="AL58" s="1040"/>
      <c r="AM58" s="1040"/>
      <c r="AN58" s="1040"/>
      <c r="AO58" s="1040"/>
      <c r="AP58" s="1040"/>
      <c r="AQ58" s="1040"/>
      <c r="AR58" s="1040"/>
      <c r="AS58" s="1040"/>
      <c r="AT58" s="1040"/>
      <c r="AU58" s="1040"/>
      <c r="AV58" s="1040"/>
      <c r="AW58" s="1040"/>
      <c r="AX58" s="1040"/>
      <c r="AY58" s="1040"/>
      <c r="AZ58" s="1046"/>
      <c r="BA58" s="1046"/>
      <c r="BB58" s="1046"/>
      <c r="BC58" s="1046"/>
      <c r="BD58" s="1046"/>
      <c r="BE58" s="1031"/>
      <c r="BF58" s="1031"/>
      <c r="BG58" s="1031"/>
      <c r="BH58" s="1031"/>
      <c r="BI58" s="1032"/>
      <c r="BJ58" s="205"/>
      <c r="BK58" s="205"/>
      <c r="BL58" s="205"/>
      <c r="BM58" s="205"/>
      <c r="BN58" s="205"/>
      <c r="BO58" s="218"/>
      <c r="BP58" s="218"/>
      <c r="BQ58" s="215">
        <v>52</v>
      </c>
      <c r="BR58" s="216"/>
      <c r="BS58" s="1019"/>
      <c r="BT58" s="1020"/>
      <c r="BU58" s="1020"/>
      <c r="BV58" s="1020"/>
      <c r="BW58" s="1020"/>
      <c r="BX58" s="1020"/>
      <c r="BY58" s="1020"/>
      <c r="BZ58" s="1020"/>
      <c r="CA58" s="1020"/>
      <c r="CB58" s="1020"/>
      <c r="CC58" s="1020"/>
      <c r="CD58" s="1020"/>
      <c r="CE58" s="1020"/>
      <c r="CF58" s="1020"/>
      <c r="CG58" s="1021"/>
      <c r="CH58" s="994"/>
      <c r="CI58" s="995"/>
      <c r="CJ58" s="995"/>
      <c r="CK58" s="995"/>
      <c r="CL58" s="996"/>
      <c r="CM58" s="994"/>
      <c r="CN58" s="995"/>
      <c r="CO58" s="995"/>
      <c r="CP58" s="995"/>
      <c r="CQ58" s="996"/>
      <c r="CR58" s="994"/>
      <c r="CS58" s="995"/>
      <c r="CT58" s="995"/>
      <c r="CU58" s="995"/>
      <c r="CV58" s="996"/>
      <c r="CW58" s="994"/>
      <c r="CX58" s="995"/>
      <c r="CY58" s="995"/>
      <c r="CZ58" s="995"/>
      <c r="DA58" s="996"/>
      <c r="DB58" s="994"/>
      <c r="DC58" s="995"/>
      <c r="DD58" s="995"/>
      <c r="DE58" s="995"/>
      <c r="DF58" s="996"/>
      <c r="DG58" s="994"/>
      <c r="DH58" s="995"/>
      <c r="DI58" s="995"/>
      <c r="DJ58" s="995"/>
      <c r="DK58" s="996"/>
      <c r="DL58" s="994"/>
      <c r="DM58" s="995"/>
      <c r="DN58" s="995"/>
      <c r="DO58" s="995"/>
      <c r="DP58" s="996"/>
      <c r="DQ58" s="994"/>
      <c r="DR58" s="995"/>
      <c r="DS58" s="995"/>
      <c r="DT58" s="995"/>
      <c r="DU58" s="996"/>
      <c r="DV58" s="997"/>
      <c r="DW58" s="998"/>
      <c r="DX58" s="998"/>
      <c r="DY58" s="998"/>
      <c r="DZ58" s="999"/>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40"/>
      <c r="S59" s="1040"/>
      <c r="T59" s="1040"/>
      <c r="U59" s="1040"/>
      <c r="V59" s="1040"/>
      <c r="W59" s="1040"/>
      <c r="X59" s="1040"/>
      <c r="Y59" s="1040"/>
      <c r="Z59" s="1040"/>
      <c r="AA59" s="1040"/>
      <c r="AB59" s="1040"/>
      <c r="AC59" s="1040"/>
      <c r="AD59" s="1040"/>
      <c r="AE59" s="1041"/>
      <c r="AF59" s="1042"/>
      <c r="AG59" s="1043"/>
      <c r="AH59" s="1043"/>
      <c r="AI59" s="1043"/>
      <c r="AJ59" s="1044"/>
      <c r="AK59" s="1045"/>
      <c r="AL59" s="1040"/>
      <c r="AM59" s="1040"/>
      <c r="AN59" s="1040"/>
      <c r="AO59" s="1040"/>
      <c r="AP59" s="1040"/>
      <c r="AQ59" s="1040"/>
      <c r="AR59" s="1040"/>
      <c r="AS59" s="1040"/>
      <c r="AT59" s="1040"/>
      <c r="AU59" s="1040"/>
      <c r="AV59" s="1040"/>
      <c r="AW59" s="1040"/>
      <c r="AX59" s="1040"/>
      <c r="AY59" s="1040"/>
      <c r="AZ59" s="1046"/>
      <c r="BA59" s="1046"/>
      <c r="BB59" s="1046"/>
      <c r="BC59" s="1046"/>
      <c r="BD59" s="1046"/>
      <c r="BE59" s="1031"/>
      <c r="BF59" s="1031"/>
      <c r="BG59" s="1031"/>
      <c r="BH59" s="1031"/>
      <c r="BI59" s="1032"/>
      <c r="BJ59" s="205"/>
      <c r="BK59" s="205"/>
      <c r="BL59" s="205"/>
      <c r="BM59" s="205"/>
      <c r="BN59" s="205"/>
      <c r="BO59" s="218"/>
      <c r="BP59" s="218"/>
      <c r="BQ59" s="215">
        <v>53</v>
      </c>
      <c r="BR59" s="216"/>
      <c r="BS59" s="1019"/>
      <c r="BT59" s="1020"/>
      <c r="BU59" s="1020"/>
      <c r="BV59" s="1020"/>
      <c r="BW59" s="1020"/>
      <c r="BX59" s="1020"/>
      <c r="BY59" s="1020"/>
      <c r="BZ59" s="1020"/>
      <c r="CA59" s="1020"/>
      <c r="CB59" s="1020"/>
      <c r="CC59" s="1020"/>
      <c r="CD59" s="1020"/>
      <c r="CE59" s="1020"/>
      <c r="CF59" s="1020"/>
      <c r="CG59" s="1021"/>
      <c r="CH59" s="994"/>
      <c r="CI59" s="995"/>
      <c r="CJ59" s="995"/>
      <c r="CK59" s="995"/>
      <c r="CL59" s="996"/>
      <c r="CM59" s="994"/>
      <c r="CN59" s="995"/>
      <c r="CO59" s="995"/>
      <c r="CP59" s="995"/>
      <c r="CQ59" s="996"/>
      <c r="CR59" s="994"/>
      <c r="CS59" s="995"/>
      <c r="CT59" s="995"/>
      <c r="CU59" s="995"/>
      <c r="CV59" s="996"/>
      <c r="CW59" s="994"/>
      <c r="CX59" s="995"/>
      <c r="CY59" s="995"/>
      <c r="CZ59" s="995"/>
      <c r="DA59" s="996"/>
      <c r="DB59" s="994"/>
      <c r="DC59" s="995"/>
      <c r="DD59" s="995"/>
      <c r="DE59" s="995"/>
      <c r="DF59" s="996"/>
      <c r="DG59" s="994"/>
      <c r="DH59" s="995"/>
      <c r="DI59" s="995"/>
      <c r="DJ59" s="995"/>
      <c r="DK59" s="996"/>
      <c r="DL59" s="994"/>
      <c r="DM59" s="995"/>
      <c r="DN59" s="995"/>
      <c r="DO59" s="995"/>
      <c r="DP59" s="996"/>
      <c r="DQ59" s="994"/>
      <c r="DR59" s="995"/>
      <c r="DS59" s="995"/>
      <c r="DT59" s="995"/>
      <c r="DU59" s="996"/>
      <c r="DV59" s="997"/>
      <c r="DW59" s="998"/>
      <c r="DX59" s="998"/>
      <c r="DY59" s="998"/>
      <c r="DZ59" s="999"/>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40"/>
      <c r="S60" s="1040"/>
      <c r="T60" s="1040"/>
      <c r="U60" s="1040"/>
      <c r="V60" s="1040"/>
      <c r="W60" s="1040"/>
      <c r="X60" s="1040"/>
      <c r="Y60" s="1040"/>
      <c r="Z60" s="1040"/>
      <c r="AA60" s="1040"/>
      <c r="AB60" s="1040"/>
      <c r="AC60" s="1040"/>
      <c r="AD60" s="1040"/>
      <c r="AE60" s="1041"/>
      <c r="AF60" s="1042"/>
      <c r="AG60" s="1043"/>
      <c r="AH60" s="1043"/>
      <c r="AI60" s="1043"/>
      <c r="AJ60" s="1044"/>
      <c r="AK60" s="1045"/>
      <c r="AL60" s="1040"/>
      <c r="AM60" s="1040"/>
      <c r="AN60" s="1040"/>
      <c r="AO60" s="1040"/>
      <c r="AP60" s="1040"/>
      <c r="AQ60" s="1040"/>
      <c r="AR60" s="1040"/>
      <c r="AS60" s="1040"/>
      <c r="AT60" s="1040"/>
      <c r="AU60" s="1040"/>
      <c r="AV60" s="1040"/>
      <c r="AW60" s="1040"/>
      <c r="AX60" s="1040"/>
      <c r="AY60" s="1040"/>
      <c r="AZ60" s="1046"/>
      <c r="BA60" s="1046"/>
      <c r="BB60" s="1046"/>
      <c r="BC60" s="1046"/>
      <c r="BD60" s="1046"/>
      <c r="BE60" s="1031"/>
      <c r="BF60" s="1031"/>
      <c r="BG60" s="1031"/>
      <c r="BH60" s="1031"/>
      <c r="BI60" s="1032"/>
      <c r="BJ60" s="205"/>
      <c r="BK60" s="205"/>
      <c r="BL60" s="205"/>
      <c r="BM60" s="205"/>
      <c r="BN60" s="205"/>
      <c r="BO60" s="218"/>
      <c r="BP60" s="218"/>
      <c r="BQ60" s="215">
        <v>54</v>
      </c>
      <c r="BR60" s="216"/>
      <c r="BS60" s="1019"/>
      <c r="BT60" s="1020"/>
      <c r="BU60" s="1020"/>
      <c r="BV60" s="1020"/>
      <c r="BW60" s="1020"/>
      <c r="BX60" s="1020"/>
      <c r="BY60" s="1020"/>
      <c r="BZ60" s="1020"/>
      <c r="CA60" s="1020"/>
      <c r="CB60" s="1020"/>
      <c r="CC60" s="1020"/>
      <c r="CD60" s="1020"/>
      <c r="CE60" s="1020"/>
      <c r="CF60" s="1020"/>
      <c r="CG60" s="1021"/>
      <c r="CH60" s="994"/>
      <c r="CI60" s="995"/>
      <c r="CJ60" s="995"/>
      <c r="CK60" s="995"/>
      <c r="CL60" s="996"/>
      <c r="CM60" s="994"/>
      <c r="CN60" s="995"/>
      <c r="CO60" s="995"/>
      <c r="CP60" s="995"/>
      <c r="CQ60" s="996"/>
      <c r="CR60" s="994"/>
      <c r="CS60" s="995"/>
      <c r="CT60" s="995"/>
      <c r="CU60" s="995"/>
      <c r="CV60" s="996"/>
      <c r="CW60" s="994"/>
      <c r="CX60" s="995"/>
      <c r="CY60" s="995"/>
      <c r="CZ60" s="995"/>
      <c r="DA60" s="996"/>
      <c r="DB60" s="994"/>
      <c r="DC60" s="995"/>
      <c r="DD60" s="995"/>
      <c r="DE60" s="995"/>
      <c r="DF60" s="996"/>
      <c r="DG60" s="994"/>
      <c r="DH60" s="995"/>
      <c r="DI60" s="995"/>
      <c r="DJ60" s="995"/>
      <c r="DK60" s="996"/>
      <c r="DL60" s="994"/>
      <c r="DM60" s="995"/>
      <c r="DN60" s="995"/>
      <c r="DO60" s="995"/>
      <c r="DP60" s="996"/>
      <c r="DQ60" s="994"/>
      <c r="DR60" s="995"/>
      <c r="DS60" s="995"/>
      <c r="DT60" s="995"/>
      <c r="DU60" s="996"/>
      <c r="DV60" s="997"/>
      <c r="DW60" s="998"/>
      <c r="DX60" s="998"/>
      <c r="DY60" s="998"/>
      <c r="DZ60" s="999"/>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40"/>
      <c r="S61" s="1040"/>
      <c r="T61" s="1040"/>
      <c r="U61" s="1040"/>
      <c r="V61" s="1040"/>
      <c r="W61" s="1040"/>
      <c r="X61" s="1040"/>
      <c r="Y61" s="1040"/>
      <c r="Z61" s="1040"/>
      <c r="AA61" s="1040"/>
      <c r="AB61" s="1040"/>
      <c r="AC61" s="1040"/>
      <c r="AD61" s="1040"/>
      <c r="AE61" s="1041"/>
      <c r="AF61" s="1042"/>
      <c r="AG61" s="1043"/>
      <c r="AH61" s="1043"/>
      <c r="AI61" s="1043"/>
      <c r="AJ61" s="1044"/>
      <c r="AK61" s="1045"/>
      <c r="AL61" s="1040"/>
      <c r="AM61" s="1040"/>
      <c r="AN61" s="1040"/>
      <c r="AO61" s="1040"/>
      <c r="AP61" s="1040"/>
      <c r="AQ61" s="1040"/>
      <c r="AR61" s="1040"/>
      <c r="AS61" s="1040"/>
      <c r="AT61" s="1040"/>
      <c r="AU61" s="1040"/>
      <c r="AV61" s="1040"/>
      <c r="AW61" s="1040"/>
      <c r="AX61" s="1040"/>
      <c r="AY61" s="1040"/>
      <c r="AZ61" s="1046"/>
      <c r="BA61" s="1046"/>
      <c r="BB61" s="1046"/>
      <c r="BC61" s="1046"/>
      <c r="BD61" s="1046"/>
      <c r="BE61" s="1031"/>
      <c r="BF61" s="1031"/>
      <c r="BG61" s="1031"/>
      <c r="BH61" s="1031"/>
      <c r="BI61" s="1032"/>
      <c r="BJ61" s="205"/>
      <c r="BK61" s="205"/>
      <c r="BL61" s="205"/>
      <c r="BM61" s="205"/>
      <c r="BN61" s="205"/>
      <c r="BO61" s="218"/>
      <c r="BP61" s="218"/>
      <c r="BQ61" s="215">
        <v>55</v>
      </c>
      <c r="BR61" s="216"/>
      <c r="BS61" s="1019"/>
      <c r="BT61" s="1020"/>
      <c r="BU61" s="1020"/>
      <c r="BV61" s="1020"/>
      <c r="BW61" s="1020"/>
      <c r="BX61" s="1020"/>
      <c r="BY61" s="1020"/>
      <c r="BZ61" s="1020"/>
      <c r="CA61" s="1020"/>
      <c r="CB61" s="1020"/>
      <c r="CC61" s="1020"/>
      <c r="CD61" s="1020"/>
      <c r="CE61" s="1020"/>
      <c r="CF61" s="1020"/>
      <c r="CG61" s="1021"/>
      <c r="CH61" s="994"/>
      <c r="CI61" s="995"/>
      <c r="CJ61" s="995"/>
      <c r="CK61" s="995"/>
      <c r="CL61" s="996"/>
      <c r="CM61" s="994"/>
      <c r="CN61" s="995"/>
      <c r="CO61" s="995"/>
      <c r="CP61" s="995"/>
      <c r="CQ61" s="996"/>
      <c r="CR61" s="994"/>
      <c r="CS61" s="995"/>
      <c r="CT61" s="995"/>
      <c r="CU61" s="995"/>
      <c r="CV61" s="996"/>
      <c r="CW61" s="994"/>
      <c r="CX61" s="995"/>
      <c r="CY61" s="995"/>
      <c r="CZ61" s="995"/>
      <c r="DA61" s="996"/>
      <c r="DB61" s="994"/>
      <c r="DC61" s="995"/>
      <c r="DD61" s="995"/>
      <c r="DE61" s="995"/>
      <c r="DF61" s="996"/>
      <c r="DG61" s="994"/>
      <c r="DH61" s="995"/>
      <c r="DI61" s="995"/>
      <c r="DJ61" s="995"/>
      <c r="DK61" s="996"/>
      <c r="DL61" s="994"/>
      <c r="DM61" s="995"/>
      <c r="DN61" s="995"/>
      <c r="DO61" s="995"/>
      <c r="DP61" s="996"/>
      <c r="DQ61" s="994"/>
      <c r="DR61" s="995"/>
      <c r="DS61" s="995"/>
      <c r="DT61" s="995"/>
      <c r="DU61" s="996"/>
      <c r="DV61" s="997"/>
      <c r="DW61" s="998"/>
      <c r="DX61" s="998"/>
      <c r="DY61" s="998"/>
      <c r="DZ61" s="999"/>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40"/>
      <c r="S62" s="1040"/>
      <c r="T62" s="1040"/>
      <c r="U62" s="1040"/>
      <c r="V62" s="1040"/>
      <c r="W62" s="1040"/>
      <c r="X62" s="1040"/>
      <c r="Y62" s="1040"/>
      <c r="Z62" s="1040"/>
      <c r="AA62" s="1040"/>
      <c r="AB62" s="1040"/>
      <c r="AC62" s="1040"/>
      <c r="AD62" s="1040"/>
      <c r="AE62" s="1041"/>
      <c r="AF62" s="1042"/>
      <c r="AG62" s="1043"/>
      <c r="AH62" s="1043"/>
      <c r="AI62" s="1043"/>
      <c r="AJ62" s="1044"/>
      <c r="AK62" s="1045"/>
      <c r="AL62" s="1040"/>
      <c r="AM62" s="1040"/>
      <c r="AN62" s="1040"/>
      <c r="AO62" s="1040"/>
      <c r="AP62" s="1040"/>
      <c r="AQ62" s="1040"/>
      <c r="AR62" s="1040"/>
      <c r="AS62" s="1040"/>
      <c r="AT62" s="1040"/>
      <c r="AU62" s="1040"/>
      <c r="AV62" s="1040"/>
      <c r="AW62" s="1040"/>
      <c r="AX62" s="1040"/>
      <c r="AY62" s="1040"/>
      <c r="AZ62" s="1046"/>
      <c r="BA62" s="1046"/>
      <c r="BB62" s="1046"/>
      <c r="BC62" s="1046"/>
      <c r="BD62" s="1046"/>
      <c r="BE62" s="1031"/>
      <c r="BF62" s="1031"/>
      <c r="BG62" s="1031"/>
      <c r="BH62" s="1031"/>
      <c r="BI62" s="1032"/>
      <c r="BJ62" s="1033" t="s">
        <v>387</v>
      </c>
      <c r="BK62" s="1034"/>
      <c r="BL62" s="1034"/>
      <c r="BM62" s="1034"/>
      <c r="BN62" s="1035"/>
      <c r="BO62" s="218"/>
      <c r="BP62" s="218"/>
      <c r="BQ62" s="215">
        <v>56</v>
      </c>
      <c r="BR62" s="216"/>
      <c r="BS62" s="1019"/>
      <c r="BT62" s="1020"/>
      <c r="BU62" s="1020"/>
      <c r="BV62" s="1020"/>
      <c r="BW62" s="1020"/>
      <c r="BX62" s="1020"/>
      <c r="BY62" s="1020"/>
      <c r="BZ62" s="1020"/>
      <c r="CA62" s="1020"/>
      <c r="CB62" s="1020"/>
      <c r="CC62" s="1020"/>
      <c r="CD62" s="1020"/>
      <c r="CE62" s="1020"/>
      <c r="CF62" s="1020"/>
      <c r="CG62" s="1021"/>
      <c r="CH62" s="994"/>
      <c r="CI62" s="995"/>
      <c r="CJ62" s="995"/>
      <c r="CK62" s="995"/>
      <c r="CL62" s="996"/>
      <c r="CM62" s="994"/>
      <c r="CN62" s="995"/>
      <c r="CO62" s="995"/>
      <c r="CP62" s="995"/>
      <c r="CQ62" s="996"/>
      <c r="CR62" s="994"/>
      <c r="CS62" s="995"/>
      <c r="CT62" s="995"/>
      <c r="CU62" s="995"/>
      <c r="CV62" s="996"/>
      <c r="CW62" s="994"/>
      <c r="CX62" s="995"/>
      <c r="CY62" s="995"/>
      <c r="CZ62" s="995"/>
      <c r="DA62" s="996"/>
      <c r="DB62" s="994"/>
      <c r="DC62" s="995"/>
      <c r="DD62" s="995"/>
      <c r="DE62" s="995"/>
      <c r="DF62" s="996"/>
      <c r="DG62" s="994"/>
      <c r="DH62" s="995"/>
      <c r="DI62" s="995"/>
      <c r="DJ62" s="995"/>
      <c r="DK62" s="996"/>
      <c r="DL62" s="994"/>
      <c r="DM62" s="995"/>
      <c r="DN62" s="995"/>
      <c r="DO62" s="995"/>
      <c r="DP62" s="996"/>
      <c r="DQ62" s="994"/>
      <c r="DR62" s="995"/>
      <c r="DS62" s="995"/>
      <c r="DT62" s="995"/>
      <c r="DU62" s="996"/>
      <c r="DV62" s="997"/>
      <c r="DW62" s="998"/>
      <c r="DX62" s="998"/>
      <c r="DY62" s="998"/>
      <c r="DZ62" s="999"/>
      <c r="EA62" s="199"/>
    </row>
    <row r="63" spans="1:131" s="200" customFormat="1" ht="26.25" customHeight="1" thickBot="1">
      <c r="A63" s="217" t="s">
        <v>367</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5827</v>
      </c>
      <c r="AG63" s="958"/>
      <c r="AH63" s="958"/>
      <c r="AI63" s="958"/>
      <c r="AJ63" s="1029"/>
      <c r="AK63" s="1030"/>
      <c r="AL63" s="962"/>
      <c r="AM63" s="962"/>
      <c r="AN63" s="962"/>
      <c r="AO63" s="962"/>
      <c r="AP63" s="958"/>
      <c r="AQ63" s="958"/>
      <c r="AR63" s="958"/>
      <c r="AS63" s="958"/>
      <c r="AT63" s="958"/>
      <c r="AU63" s="958"/>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9"/>
      <c r="BT63" s="1020"/>
      <c r="BU63" s="1020"/>
      <c r="BV63" s="1020"/>
      <c r="BW63" s="1020"/>
      <c r="BX63" s="1020"/>
      <c r="BY63" s="1020"/>
      <c r="BZ63" s="1020"/>
      <c r="CA63" s="1020"/>
      <c r="CB63" s="1020"/>
      <c r="CC63" s="1020"/>
      <c r="CD63" s="1020"/>
      <c r="CE63" s="1020"/>
      <c r="CF63" s="1020"/>
      <c r="CG63" s="1021"/>
      <c r="CH63" s="994"/>
      <c r="CI63" s="995"/>
      <c r="CJ63" s="995"/>
      <c r="CK63" s="995"/>
      <c r="CL63" s="996"/>
      <c r="CM63" s="994"/>
      <c r="CN63" s="995"/>
      <c r="CO63" s="995"/>
      <c r="CP63" s="995"/>
      <c r="CQ63" s="996"/>
      <c r="CR63" s="994"/>
      <c r="CS63" s="995"/>
      <c r="CT63" s="995"/>
      <c r="CU63" s="995"/>
      <c r="CV63" s="996"/>
      <c r="CW63" s="994"/>
      <c r="CX63" s="995"/>
      <c r="CY63" s="995"/>
      <c r="CZ63" s="995"/>
      <c r="DA63" s="996"/>
      <c r="DB63" s="994"/>
      <c r="DC63" s="995"/>
      <c r="DD63" s="995"/>
      <c r="DE63" s="995"/>
      <c r="DF63" s="996"/>
      <c r="DG63" s="994"/>
      <c r="DH63" s="995"/>
      <c r="DI63" s="995"/>
      <c r="DJ63" s="995"/>
      <c r="DK63" s="996"/>
      <c r="DL63" s="994"/>
      <c r="DM63" s="995"/>
      <c r="DN63" s="995"/>
      <c r="DO63" s="995"/>
      <c r="DP63" s="996"/>
      <c r="DQ63" s="994"/>
      <c r="DR63" s="995"/>
      <c r="DS63" s="995"/>
      <c r="DT63" s="995"/>
      <c r="DU63" s="996"/>
      <c r="DV63" s="997"/>
      <c r="DW63" s="998"/>
      <c r="DX63" s="998"/>
      <c r="DY63" s="998"/>
      <c r="DZ63" s="999"/>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9"/>
      <c r="BT64" s="1020"/>
      <c r="BU64" s="1020"/>
      <c r="BV64" s="1020"/>
      <c r="BW64" s="1020"/>
      <c r="BX64" s="1020"/>
      <c r="BY64" s="1020"/>
      <c r="BZ64" s="1020"/>
      <c r="CA64" s="1020"/>
      <c r="CB64" s="1020"/>
      <c r="CC64" s="1020"/>
      <c r="CD64" s="1020"/>
      <c r="CE64" s="1020"/>
      <c r="CF64" s="1020"/>
      <c r="CG64" s="1021"/>
      <c r="CH64" s="994"/>
      <c r="CI64" s="995"/>
      <c r="CJ64" s="995"/>
      <c r="CK64" s="995"/>
      <c r="CL64" s="996"/>
      <c r="CM64" s="994"/>
      <c r="CN64" s="995"/>
      <c r="CO64" s="995"/>
      <c r="CP64" s="995"/>
      <c r="CQ64" s="996"/>
      <c r="CR64" s="994"/>
      <c r="CS64" s="995"/>
      <c r="CT64" s="995"/>
      <c r="CU64" s="995"/>
      <c r="CV64" s="996"/>
      <c r="CW64" s="994"/>
      <c r="CX64" s="995"/>
      <c r="CY64" s="995"/>
      <c r="CZ64" s="995"/>
      <c r="DA64" s="996"/>
      <c r="DB64" s="994"/>
      <c r="DC64" s="995"/>
      <c r="DD64" s="995"/>
      <c r="DE64" s="995"/>
      <c r="DF64" s="996"/>
      <c r="DG64" s="994"/>
      <c r="DH64" s="995"/>
      <c r="DI64" s="995"/>
      <c r="DJ64" s="995"/>
      <c r="DK64" s="996"/>
      <c r="DL64" s="994"/>
      <c r="DM64" s="995"/>
      <c r="DN64" s="995"/>
      <c r="DO64" s="995"/>
      <c r="DP64" s="996"/>
      <c r="DQ64" s="994"/>
      <c r="DR64" s="995"/>
      <c r="DS64" s="995"/>
      <c r="DT64" s="995"/>
      <c r="DU64" s="996"/>
      <c r="DV64" s="997"/>
      <c r="DW64" s="998"/>
      <c r="DX64" s="998"/>
      <c r="DY64" s="998"/>
      <c r="DZ64" s="999"/>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9"/>
      <c r="BT65" s="1020"/>
      <c r="BU65" s="1020"/>
      <c r="BV65" s="1020"/>
      <c r="BW65" s="1020"/>
      <c r="BX65" s="1020"/>
      <c r="BY65" s="1020"/>
      <c r="BZ65" s="1020"/>
      <c r="CA65" s="1020"/>
      <c r="CB65" s="1020"/>
      <c r="CC65" s="1020"/>
      <c r="CD65" s="1020"/>
      <c r="CE65" s="1020"/>
      <c r="CF65" s="1020"/>
      <c r="CG65" s="1021"/>
      <c r="CH65" s="994"/>
      <c r="CI65" s="995"/>
      <c r="CJ65" s="995"/>
      <c r="CK65" s="995"/>
      <c r="CL65" s="996"/>
      <c r="CM65" s="994"/>
      <c r="CN65" s="995"/>
      <c r="CO65" s="995"/>
      <c r="CP65" s="995"/>
      <c r="CQ65" s="996"/>
      <c r="CR65" s="994"/>
      <c r="CS65" s="995"/>
      <c r="CT65" s="995"/>
      <c r="CU65" s="995"/>
      <c r="CV65" s="996"/>
      <c r="CW65" s="994"/>
      <c r="CX65" s="995"/>
      <c r="CY65" s="995"/>
      <c r="CZ65" s="995"/>
      <c r="DA65" s="996"/>
      <c r="DB65" s="994"/>
      <c r="DC65" s="995"/>
      <c r="DD65" s="995"/>
      <c r="DE65" s="995"/>
      <c r="DF65" s="996"/>
      <c r="DG65" s="994"/>
      <c r="DH65" s="995"/>
      <c r="DI65" s="995"/>
      <c r="DJ65" s="995"/>
      <c r="DK65" s="996"/>
      <c r="DL65" s="994"/>
      <c r="DM65" s="995"/>
      <c r="DN65" s="995"/>
      <c r="DO65" s="995"/>
      <c r="DP65" s="996"/>
      <c r="DQ65" s="994"/>
      <c r="DR65" s="995"/>
      <c r="DS65" s="995"/>
      <c r="DT65" s="995"/>
      <c r="DU65" s="996"/>
      <c r="DV65" s="997"/>
      <c r="DW65" s="998"/>
      <c r="DX65" s="998"/>
      <c r="DY65" s="998"/>
      <c r="DZ65" s="999"/>
      <c r="EA65" s="199"/>
    </row>
    <row r="66" spans="1:131" s="200" customFormat="1" ht="26.25" customHeight="1">
      <c r="A66" s="1000" t="s">
        <v>390</v>
      </c>
      <c r="B66" s="1001"/>
      <c r="C66" s="1001"/>
      <c r="D66" s="1001"/>
      <c r="E66" s="1001"/>
      <c r="F66" s="1001"/>
      <c r="G66" s="1001"/>
      <c r="H66" s="1001"/>
      <c r="I66" s="1001"/>
      <c r="J66" s="1001"/>
      <c r="K66" s="1001"/>
      <c r="L66" s="1001"/>
      <c r="M66" s="1001"/>
      <c r="N66" s="1001"/>
      <c r="O66" s="1001"/>
      <c r="P66" s="1002"/>
      <c r="Q66" s="1006" t="s">
        <v>391</v>
      </c>
      <c r="R66" s="1007"/>
      <c r="S66" s="1007"/>
      <c r="T66" s="1007"/>
      <c r="U66" s="1008"/>
      <c r="V66" s="1006" t="s">
        <v>392</v>
      </c>
      <c r="W66" s="1007"/>
      <c r="X66" s="1007"/>
      <c r="Y66" s="1007"/>
      <c r="Z66" s="1008"/>
      <c r="AA66" s="1006" t="s">
        <v>393</v>
      </c>
      <c r="AB66" s="1007"/>
      <c r="AC66" s="1007"/>
      <c r="AD66" s="1007"/>
      <c r="AE66" s="1008"/>
      <c r="AF66" s="1012" t="s">
        <v>394</v>
      </c>
      <c r="AG66" s="1013"/>
      <c r="AH66" s="1013"/>
      <c r="AI66" s="1013"/>
      <c r="AJ66" s="1014"/>
      <c r="AK66" s="1006" t="s">
        <v>395</v>
      </c>
      <c r="AL66" s="1001"/>
      <c r="AM66" s="1001"/>
      <c r="AN66" s="1001"/>
      <c r="AO66" s="1002"/>
      <c r="AP66" s="1006" t="s">
        <v>396</v>
      </c>
      <c r="AQ66" s="1007"/>
      <c r="AR66" s="1007"/>
      <c r="AS66" s="1007"/>
      <c r="AT66" s="1008"/>
      <c r="AU66" s="1006" t="s">
        <v>397</v>
      </c>
      <c r="AV66" s="1007"/>
      <c r="AW66" s="1007"/>
      <c r="AX66" s="1007"/>
      <c r="AY66" s="1008"/>
      <c r="AZ66" s="1006" t="s">
        <v>355</v>
      </c>
      <c r="BA66" s="1007"/>
      <c r="BB66" s="1007"/>
      <c r="BC66" s="1007"/>
      <c r="BD66" s="1022"/>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1003"/>
      <c r="B67" s="1004"/>
      <c r="C67" s="1004"/>
      <c r="D67" s="1004"/>
      <c r="E67" s="1004"/>
      <c r="F67" s="1004"/>
      <c r="G67" s="1004"/>
      <c r="H67" s="1004"/>
      <c r="I67" s="1004"/>
      <c r="J67" s="1004"/>
      <c r="K67" s="1004"/>
      <c r="L67" s="1004"/>
      <c r="M67" s="1004"/>
      <c r="N67" s="1004"/>
      <c r="O67" s="1004"/>
      <c r="P67" s="1005"/>
      <c r="Q67" s="1009"/>
      <c r="R67" s="1010"/>
      <c r="S67" s="1010"/>
      <c r="T67" s="1010"/>
      <c r="U67" s="1011"/>
      <c r="V67" s="1009"/>
      <c r="W67" s="1010"/>
      <c r="X67" s="1010"/>
      <c r="Y67" s="1010"/>
      <c r="Z67" s="1011"/>
      <c r="AA67" s="1009"/>
      <c r="AB67" s="1010"/>
      <c r="AC67" s="1010"/>
      <c r="AD67" s="1010"/>
      <c r="AE67" s="1011"/>
      <c r="AF67" s="1015"/>
      <c r="AG67" s="1016"/>
      <c r="AH67" s="1016"/>
      <c r="AI67" s="1016"/>
      <c r="AJ67" s="1017"/>
      <c r="AK67" s="1018"/>
      <c r="AL67" s="1004"/>
      <c r="AM67" s="1004"/>
      <c r="AN67" s="1004"/>
      <c r="AO67" s="1005"/>
      <c r="AP67" s="1009"/>
      <c r="AQ67" s="1010"/>
      <c r="AR67" s="1010"/>
      <c r="AS67" s="1010"/>
      <c r="AT67" s="1011"/>
      <c r="AU67" s="1009"/>
      <c r="AV67" s="1010"/>
      <c r="AW67" s="1010"/>
      <c r="AX67" s="1010"/>
      <c r="AY67" s="1011"/>
      <c r="AZ67" s="1009"/>
      <c r="BA67" s="1010"/>
      <c r="BB67" s="1010"/>
      <c r="BC67" s="1010"/>
      <c r="BD67" s="1023"/>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90" t="s">
        <v>540</v>
      </c>
      <c r="C68" s="991"/>
      <c r="D68" s="991"/>
      <c r="E68" s="991"/>
      <c r="F68" s="991"/>
      <c r="G68" s="991"/>
      <c r="H68" s="991"/>
      <c r="I68" s="991"/>
      <c r="J68" s="991"/>
      <c r="K68" s="991"/>
      <c r="L68" s="991"/>
      <c r="M68" s="991"/>
      <c r="N68" s="991"/>
      <c r="O68" s="991"/>
      <c r="P68" s="992"/>
      <c r="Q68" s="993">
        <v>5132</v>
      </c>
      <c r="R68" s="985"/>
      <c r="S68" s="985"/>
      <c r="T68" s="985"/>
      <c r="U68" s="986"/>
      <c r="V68" s="984">
        <v>5056</v>
      </c>
      <c r="W68" s="985"/>
      <c r="X68" s="985"/>
      <c r="Y68" s="985"/>
      <c r="Z68" s="986"/>
      <c r="AA68" s="984">
        <v>76</v>
      </c>
      <c r="AB68" s="985"/>
      <c r="AC68" s="985"/>
      <c r="AD68" s="985"/>
      <c r="AE68" s="986"/>
      <c r="AF68" s="984">
        <v>76</v>
      </c>
      <c r="AG68" s="985"/>
      <c r="AH68" s="985"/>
      <c r="AI68" s="985"/>
      <c r="AJ68" s="986"/>
      <c r="AK68" s="984">
        <v>1017</v>
      </c>
      <c r="AL68" s="985"/>
      <c r="AM68" s="985"/>
      <c r="AN68" s="985"/>
      <c r="AO68" s="986"/>
      <c r="AP68" s="984" t="s">
        <v>486</v>
      </c>
      <c r="AQ68" s="985"/>
      <c r="AR68" s="985"/>
      <c r="AS68" s="985"/>
      <c r="AT68" s="986"/>
      <c r="AU68" s="984" t="s">
        <v>486</v>
      </c>
      <c r="AV68" s="985"/>
      <c r="AW68" s="985"/>
      <c r="AX68" s="985"/>
      <c r="AY68" s="986"/>
      <c r="AZ68" s="987"/>
      <c r="BA68" s="988"/>
      <c r="BB68" s="988"/>
      <c r="BC68" s="988"/>
      <c r="BD68" s="989"/>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541</v>
      </c>
      <c r="C69" s="974"/>
      <c r="D69" s="974"/>
      <c r="E69" s="974"/>
      <c r="F69" s="974"/>
      <c r="G69" s="974"/>
      <c r="H69" s="974"/>
      <c r="I69" s="974"/>
      <c r="J69" s="974"/>
      <c r="K69" s="974"/>
      <c r="L69" s="974"/>
      <c r="M69" s="974"/>
      <c r="N69" s="974"/>
      <c r="O69" s="974"/>
      <c r="P69" s="975"/>
      <c r="Q69" s="977">
        <v>1295268</v>
      </c>
      <c r="R69" s="978"/>
      <c r="S69" s="978"/>
      <c r="T69" s="978"/>
      <c r="U69" s="979"/>
      <c r="V69" s="980">
        <v>1252615</v>
      </c>
      <c r="W69" s="978"/>
      <c r="X69" s="978"/>
      <c r="Y69" s="978"/>
      <c r="Z69" s="979"/>
      <c r="AA69" s="980">
        <v>42653</v>
      </c>
      <c r="AB69" s="978"/>
      <c r="AC69" s="978"/>
      <c r="AD69" s="978"/>
      <c r="AE69" s="979"/>
      <c r="AF69" s="980">
        <v>42653</v>
      </c>
      <c r="AG69" s="978"/>
      <c r="AH69" s="978"/>
      <c r="AI69" s="978"/>
      <c r="AJ69" s="979"/>
      <c r="AK69" s="980">
        <v>10499</v>
      </c>
      <c r="AL69" s="978"/>
      <c r="AM69" s="978"/>
      <c r="AN69" s="978"/>
      <c r="AO69" s="979"/>
      <c r="AP69" s="980" t="s">
        <v>486</v>
      </c>
      <c r="AQ69" s="978"/>
      <c r="AR69" s="978"/>
      <c r="AS69" s="978"/>
      <c r="AT69" s="979"/>
      <c r="AU69" s="980" t="s">
        <v>486</v>
      </c>
      <c r="AV69" s="978"/>
      <c r="AW69" s="978"/>
      <c r="AX69" s="978"/>
      <c r="AY69" s="979"/>
      <c r="AZ69" s="981"/>
      <c r="BA69" s="982"/>
      <c r="BB69" s="982"/>
      <c r="BC69" s="982"/>
      <c r="BD69" s="983"/>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542</v>
      </c>
      <c r="C70" s="974"/>
      <c r="D70" s="974"/>
      <c r="E70" s="974"/>
      <c r="F70" s="974"/>
      <c r="G70" s="974"/>
      <c r="H70" s="974"/>
      <c r="I70" s="974"/>
      <c r="J70" s="974"/>
      <c r="K70" s="974"/>
      <c r="L70" s="974"/>
      <c r="M70" s="974"/>
      <c r="N70" s="974"/>
      <c r="O70" s="974"/>
      <c r="P70" s="975"/>
      <c r="Q70" s="976">
        <v>10396</v>
      </c>
      <c r="R70" s="970"/>
      <c r="S70" s="970"/>
      <c r="T70" s="970"/>
      <c r="U70" s="970"/>
      <c r="V70" s="970">
        <v>10015</v>
      </c>
      <c r="W70" s="970"/>
      <c r="X70" s="970"/>
      <c r="Y70" s="970"/>
      <c r="Z70" s="970"/>
      <c r="AA70" s="970">
        <f>Q70-V70</f>
        <v>381</v>
      </c>
      <c r="AB70" s="970"/>
      <c r="AC70" s="970"/>
      <c r="AD70" s="970"/>
      <c r="AE70" s="970"/>
      <c r="AF70" s="970">
        <v>381</v>
      </c>
      <c r="AG70" s="970"/>
      <c r="AH70" s="970"/>
      <c r="AI70" s="970"/>
      <c r="AJ70" s="970"/>
      <c r="AK70" s="970" t="s">
        <v>560</v>
      </c>
      <c r="AL70" s="970"/>
      <c r="AM70" s="970"/>
      <c r="AN70" s="970"/>
      <c r="AO70" s="970"/>
      <c r="AP70" s="970">
        <v>5055</v>
      </c>
      <c r="AQ70" s="970"/>
      <c r="AR70" s="970"/>
      <c r="AS70" s="970"/>
      <c r="AT70" s="970"/>
      <c r="AU70" s="970">
        <v>505</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543</v>
      </c>
      <c r="C71" s="974"/>
      <c r="D71" s="974"/>
      <c r="E71" s="974"/>
      <c r="F71" s="974"/>
      <c r="G71" s="974"/>
      <c r="H71" s="974"/>
      <c r="I71" s="974"/>
      <c r="J71" s="974"/>
      <c r="K71" s="974"/>
      <c r="L71" s="974"/>
      <c r="M71" s="974"/>
      <c r="N71" s="974"/>
      <c r="O71" s="974"/>
      <c r="P71" s="975"/>
      <c r="Q71" s="976">
        <v>2170</v>
      </c>
      <c r="R71" s="970"/>
      <c r="S71" s="970"/>
      <c r="T71" s="970"/>
      <c r="U71" s="970"/>
      <c r="V71" s="970">
        <v>1971</v>
      </c>
      <c r="W71" s="970"/>
      <c r="X71" s="970"/>
      <c r="Y71" s="970"/>
      <c r="Z71" s="970"/>
      <c r="AA71" s="970">
        <f t="shared" ref="AA71:AA76" si="3">Q71-V71</f>
        <v>199</v>
      </c>
      <c r="AB71" s="970"/>
      <c r="AC71" s="970"/>
      <c r="AD71" s="970"/>
      <c r="AE71" s="970"/>
      <c r="AF71" s="970">
        <v>199</v>
      </c>
      <c r="AG71" s="970"/>
      <c r="AH71" s="970"/>
      <c r="AI71" s="970"/>
      <c r="AJ71" s="970"/>
      <c r="AK71" s="970">
        <v>80</v>
      </c>
      <c r="AL71" s="970"/>
      <c r="AM71" s="970"/>
      <c r="AN71" s="970"/>
      <c r="AO71" s="970"/>
      <c r="AP71" s="980" t="s">
        <v>486</v>
      </c>
      <c r="AQ71" s="978"/>
      <c r="AR71" s="978"/>
      <c r="AS71" s="978"/>
      <c r="AT71" s="979"/>
      <c r="AU71" s="980" t="s">
        <v>486</v>
      </c>
      <c r="AV71" s="978"/>
      <c r="AW71" s="978"/>
      <c r="AX71" s="978"/>
      <c r="AY71" s="979"/>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544</v>
      </c>
      <c r="C72" s="974"/>
      <c r="D72" s="974"/>
      <c r="E72" s="974"/>
      <c r="F72" s="974"/>
      <c r="G72" s="974"/>
      <c r="H72" s="974"/>
      <c r="I72" s="974"/>
      <c r="J72" s="974"/>
      <c r="K72" s="974"/>
      <c r="L72" s="974"/>
      <c r="M72" s="974"/>
      <c r="N72" s="974"/>
      <c r="O72" s="974"/>
      <c r="P72" s="975"/>
      <c r="Q72" s="976">
        <v>346</v>
      </c>
      <c r="R72" s="970"/>
      <c r="S72" s="970"/>
      <c r="T72" s="970"/>
      <c r="U72" s="970"/>
      <c r="V72" s="970">
        <v>323</v>
      </c>
      <c r="W72" s="970"/>
      <c r="X72" s="970"/>
      <c r="Y72" s="970"/>
      <c r="Z72" s="970"/>
      <c r="AA72" s="970">
        <f t="shared" si="3"/>
        <v>23</v>
      </c>
      <c r="AB72" s="970"/>
      <c r="AC72" s="970"/>
      <c r="AD72" s="970"/>
      <c r="AE72" s="970"/>
      <c r="AF72" s="970">
        <v>23</v>
      </c>
      <c r="AG72" s="970"/>
      <c r="AH72" s="970"/>
      <c r="AI72" s="970"/>
      <c r="AJ72" s="970"/>
      <c r="AK72" s="970">
        <v>8</v>
      </c>
      <c r="AL72" s="970"/>
      <c r="AM72" s="970"/>
      <c r="AN72" s="970"/>
      <c r="AO72" s="970"/>
      <c r="AP72" s="970">
        <v>72</v>
      </c>
      <c r="AQ72" s="970"/>
      <c r="AR72" s="970"/>
      <c r="AS72" s="970"/>
      <c r="AT72" s="970"/>
      <c r="AU72" s="970">
        <v>30</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545</v>
      </c>
      <c r="C73" s="974"/>
      <c r="D73" s="974"/>
      <c r="E73" s="974"/>
      <c r="F73" s="974"/>
      <c r="G73" s="974"/>
      <c r="H73" s="974"/>
      <c r="I73" s="974"/>
      <c r="J73" s="974"/>
      <c r="K73" s="974"/>
      <c r="L73" s="974"/>
      <c r="M73" s="974"/>
      <c r="N73" s="974"/>
      <c r="O73" s="974"/>
      <c r="P73" s="975"/>
      <c r="Q73" s="976">
        <v>1004</v>
      </c>
      <c r="R73" s="970"/>
      <c r="S73" s="970"/>
      <c r="T73" s="970"/>
      <c r="U73" s="970"/>
      <c r="V73" s="970">
        <v>983</v>
      </c>
      <c r="W73" s="970"/>
      <c r="X73" s="970"/>
      <c r="Y73" s="970"/>
      <c r="Z73" s="970"/>
      <c r="AA73" s="970">
        <f t="shared" si="3"/>
        <v>21</v>
      </c>
      <c r="AB73" s="970"/>
      <c r="AC73" s="970"/>
      <c r="AD73" s="970"/>
      <c r="AE73" s="970"/>
      <c r="AF73" s="970">
        <v>21</v>
      </c>
      <c r="AG73" s="970"/>
      <c r="AH73" s="970"/>
      <c r="AI73" s="970"/>
      <c r="AJ73" s="970"/>
      <c r="AK73" s="970">
        <v>116</v>
      </c>
      <c r="AL73" s="970"/>
      <c r="AM73" s="970"/>
      <c r="AN73" s="970"/>
      <c r="AO73" s="970"/>
      <c r="AP73" s="980" t="s">
        <v>486</v>
      </c>
      <c r="AQ73" s="978"/>
      <c r="AR73" s="978"/>
      <c r="AS73" s="978"/>
      <c r="AT73" s="979"/>
      <c r="AU73" s="980" t="s">
        <v>486</v>
      </c>
      <c r="AV73" s="978"/>
      <c r="AW73" s="978"/>
      <c r="AX73" s="978"/>
      <c r="AY73" s="979"/>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546</v>
      </c>
      <c r="C74" s="974"/>
      <c r="D74" s="974"/>
      <c r="E74" s="974"/>
      <c r="F74" s="974"/>
      <c r="G74" s="974"/>
      <c r="H74" s="974"/>
      <c r="I74" s="974"/>
      <c r="J74" s="974"/>
      <c r="K74" s="974"/>
      <c r="L74" s="974"/>
      <c r="M74" s="974"/>
      <c r="N74" s="974"/>
      <c r="O74" s="974"/>
      <c r="P74" s="975"/>
      <c r="Q74" s="976">
        <v>387</v>
      </c>
      <c r="R74" s="970"/>
      <c r="S74" s="970"/>
      <c r="T74" s="970"/>
      <c r="U74" s="970"/>
      <c r="V74" s="970">
        <v>256</v>
      </c>
      <c r="W74" s="970"/>
      <c r="X74" s="970"/>
      <c r="Y74" s="970"/>
      <c r="Z74" s="970"/>
      <c r="AA74" s="970">
        <f t="shared" si="3"/>
        <v>131</v>
      </c>
      <c r="AB74" s="970"/>
      <c r="AC74" s="970"/>
      <c r="AD74" s="970"/>
      <c r="AE74" s="970"/>
      <c r="AF74" s="970">
        <v>131</v>
      </c>
      <c r="AG74" s="970"/>
      <c r="AH74" s="970"/>
      <c r="AI74" s="970"/>
      <c r="AJ74" s="970"/>
      <c r="AK74" s="970" t="s">
        <v>560</v>
      </c>
      <c r="AL74" s="970"/>
      <c r="AM74" s="970"/>
      <c r="AN74" s="970"/>
      <c r="AO74" s="970"/>
      <c r="AP74" s="980" t="s">
        <v>486</v>
      </c>
      <c r="AQ74" s="978"/>
      <c r="AR74" s="978"/>
      <c r="AS74" s="978"/>
      <c r="AT74" s="979"/>
      <c r="AU74" s="980" t="s">
        <v>486</v>
      </c>
      <c r="AV74" s="978"/>
      <c r="AW74" s="978"/>
      <c r="AX74" s="978"/>
      <c r="AY74" s="979"/>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547</v>
      </c>
      <c r="C75" s="974"/>
      <c r="D75" s="974"/>
      <c r="E75" s="974"/>
      <c r="F75" s="974"/>
      <c r="G75" s="974"/>
      <c r="H75" s="974"/>
      <c r="I75" s="974"/>
      <c r="J75" s="974"/>
      <c r="K75" s="974"/>
      <c r="L75" s="974"/>
      <c r="M75" s="974"/>
      <c r="N75" s="974"/>
      <c r="O75" s="974"/>
      <c r="P75" s="975"/>
      <c r="Q75" s="977">
        <v>15980</v>
      </c>
      <c r="R75" s="978"/>
      <c r="S75" s="978"/>
      <c r="T75" s="978"/>
      <c r="U75" s="979"/>
      <c r="V75" s="980">
        <v>15882</v>
      </c>
      <c r="W75" s="978"/>
      <c r="X75" s="978"/>
      <c r="Y75" s="978"/>
      <c r="Z75" s="979"/>
      <c r="AA75" s="970">
        <f t="shared" si="3"/>
        <v>98</v>
      </c>
      <c r="AB75" s="970"/>
      <c r="AC75" s="970"/>
      <c r="AD75" s="970"/>
      <c r="AE75" s="970"/>
      <c r="AF75" s="980">
        <v>98</v>
      </c>
      <c r="AG75" s="978"/>
      <c r="AH75" s="978"/>
      <c r="AI75" s="978"/>
      <c r="AJ75" s="979"/>
      <c r="AK75" s="980">
        <v>191</v>
      </c>
      <c r="AL75" s="978"/>
      <c r="AM75" s="978"/>
      <c r="AN75" s="978"/>
      <c r="AO75" s="979"/>
      <c r="AP75" s="980" t="s">
        <v>486</v>
      </c>
      <c r="AQ75" s="978"/>
      <c r="AR75" s="978"/>
      <c r="AS75" s="978"/>
      <c r="AT75" s="979"/>
      <c r="AU75" s="980" t="s">
        <v>486</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548</v>
      </c>
      <c r="C76" s="974"/>
      <c r="D76" s="974"/>
      <c r="E76" s="974"/>
      <c r="F76" s="974"/>
      <c r="G76" s="974"/>
      <c r="H76" s="974"/>
      <c r="I76" s="974"/>
      <c r="J76" s="974"/>
      <c r="K76" s="974"/>
      <c r="L76" s="974"/>
      <c r="M76" s="974"/>
      <c r="N76" s="974"/>
      <c r="O76" s="974"/>
      <c r="P76" s="975"/>
      <c r="Q76" s="977">
        <v>30850</v>
      </c>
      <c r="R76" s="978"/>
      <c r="S76" s="978"/>
      <c r="T76" s="978"/>
      <c r="U76" s="979"/>
      <c r="V76" s="980">
        <v>30792</v>
      </c>
      <c r="W76" s="978"/>
      <c r="X76" s="978"/>
      <c r="Y76" s="978"/>
      <c r="Z76" s="979"/>
      <c r="AA76" s="970">
        <f t="shared" si="3"/>
        <v>58</v>
      </c>
      <c r="AB76" s="970"/>
      <c r="AC76" s="970"/>
      <c r="AD76" s="970"/>
      <c r="AE76" s="970"/>
      <c r="AF76" s="980">
        <v>58</v>
      </c>
      <c r="AG76" s="978"/>
      <c r="AH76" s="978"/>
      <c r="AI76" s="978"/>
      <c r="AJ76" s="979"/>
      <c r="AK76" s="980" t="s">
        <v>560</v>
      </c>
      <c r="AL76" s="978"/>
      <c r="AM76" s="978"/>
      <c r="AN76" s="978"/>
      <c r="AO76" s="979"/>
      <c r="AP76" s="980" t="s">
        <v>486</v>
      </c>
      <c r="AQ76" s="978"/>
      <c r="AR76" s="978"/>
      <c r="AS76" s="978"/>
      <c r="AT76" s="979"/>
      <c r="AU76" s="980" t="s">
        <v>486</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367</v>
      </c>
      <c r="B88" s="943" t="s">
        <v>398</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399</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400</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401</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404</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405</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407</v>
      </c>
      <c r="AB109" s="893"/>
      <c r="AC109" s="893"/>
      <c r="AD109" s="893"/>
      <c r="AE109" s="894"/>
      <c r="AF109" s="895" t="s">
        <v>287</v>
      </c>
      <c r="AG109" s="893"/>
      <c r="AH109" s="893"/>
      <c r="AI109" s="893"/>
      <c r="AJ109" s="894"/>
      <c r="AK109" s="895" t="s">
        <v>286</v>
      </c>
      <c r="AL109" s="893"/>
      <c r="AM109" s="893"/>
      <c r="AN109" s="893"/>
      <c r="AO109" s="894"/>
      <c r="AP109" s="895" t="s">
        <v>408</v>
      </c>
      <c r="AQ109" s="893"/>
      <c r="AR109" s="893"/>
      <c r="AS109" s="893"/>
      <c r="AT109" s="924"/>
      <c r="AU109" s="892" t="s">
        <v>406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407</v>
      </c>
      <c r="BR109" s="893"/>
      <c r="BS109" s="893"/>
      <c r="BT109" s="893"/>
      <c r="BU109" s="894"/>
      <c r="BV109" s="895" t="s">
        <v>287</v>
      </c>
      <c r="BW109" s="893"/>
      <c r="BX109" s="893"/>
      <c r="BY109" s="893"/>
      <c r="BZ109" s="894"/>
      <c r="CA109" s="895" t="s">
        <v>286</v>
      </c>
      <c r="CB109" s="893"/>
      <c r="CC109" s="893"/>
      <c r="CD109" s="893"/>
      <c r="CE109" s="894"/>
      <c r="CF109" s="931" t="s">
        <v>408</v>
      </c>
      <c r="CG109" s="931"/>
      <c r="CH109" s="931"/>
      <c r="CI109" s="931"/>
      <c r="CJ109" s="931"/>
      <c r="CK109" s="895" t="s">
        <v>409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407</v>
      </c>
      <c r="DH109" s="893"/>
      <c r="DI109" s="893"/>
      <c r="DJ109" s="893"/>
      <c r="DK109" s="894"/>
      <c r="DL109" s="895" t="s">
        <v>287</v>
      </c>
      <c r="DM109" s="893"/>
      <c r="DN109" s="893"/>
      <c r="DO109" s="893"/>
      <c r="DP109" s="894"/>
      <c r="DQ109" s="895" t="s">
        <v>286</v>
      </c>
      <c r="DR109" s="893"/>
      <c r="DS109" s="893"/>
      <c r="DT109" s="893"/>
      <c r="DU109" s="894"/>
      <c r="DV109" s="895" t="s">
        <v>408</v>
      </c>
      <c r="DW109" s="893"/>
      <c r="DX109" s="893"/>
      <c r="DY109" s="893"/>
      <c r="DZ109" s="924"/>
    </row>
    <row r="110" spans="1:131" s="199" customFormat="1" ht="26.25" customHeight="1">
      <c r="A110" s="795" t="s">
        <v>410</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6072388</v>
      </c>
      <c r="AB110" s="886"/>
      <c r="AC110" s="886"/>
      <c r="AD110" s="886"/>
      <c r="AE110" s="887"/>
      <c r="AF110" s="888">
        <v>6052086</v>
      </c>
      <c r="AG110" s="886"/>
      <c r="AH110" s="886"/>
      <c r="AI110" s="886"/>
      <c r="AJ110" s="887"/>
      <c r="AK110" s="888">
        <v>6260799</v>
      </c>
      <c r="AL110" s="886"/>
      <c r="AM110" s="886"/>
      <c r="AN110" s="886"/>
      <c r="AO110" s="887"/>
      <c r="AP110" s="889">
        <v>8.9</v>
      </c>
      <c r="AQ110" s="890"/>
      <c r="AR110" s="890"/>
      <c r="AS110" s="890"/>
      <c r="AT110" s="891"/>
      <c r="AU110" s="925" t="s">
        <v>61</v>
      </c>
      <c r="AV110" s="926"/>
      <c r="AW110" s="926"/>
      <c r="AX110" s="926"/>
      <c r="AY110" s="926"/>
      <c r="AZ110" s="851" t="s">
        <v>411</v>
      </c>
      <c r="BA110" s="796"/>
      <c r="BB110" s="796"/>
      <c r="BC110" s="796"/>
      <c r="BD110" s="796"/>
      <c r="BE110" s="796"/>
      <c r="BF110" s="796"/>
      <c r="BG110" s="796"/>
      <c r="BH110" s="796"/>
      <c r="BI110" s="796"/>
      <c r="BJ110" s="796"/>
      <c r="BK110" s="796"/>
      <c r="BL110" s="796"/>
      <c r="BM110" s="796"/>
      <c r="BN110" s="796"/>
      <c r="BO110" s="796"/>
      <c r="BP110" s="797"/>
      <c r="BQ110" s="852">
        <v>73810169</v>
      </c>
      <c r="BR110" s="833"/>
      <c r="BS110" s="833"/>
      <c r="BT110" s="833"/>
      <c r="BU110" s="833"/>
      <c r="BV110" s="833">
        <v>75193974</v>
      </c>
      <c r="BW110" s="833"/>
      <c r="BX110" s="833"/>
      <c r="BY110" s="833"/>
      <c r="BZ110" s="833"/>
      <c r="CA110" s="833">
        <v>74360500</v>
      </c>
      <c r="CB110" s="833"/>
      <c r="CC110" s="833"/>
      <c r="CD110" s="833"/>
      <c r="CE110" s="833"/>
      <c r="CF110" s="857">
        <v>105.5</v>
      </c>
      <c r="CG110" s="858"/>
      <c r="CH110" s="858"/>
      <c r="CI110" s="858"/>
      <c r="CJ110" s="858"/>
      <c r="CK110" s="921" t="s">
        <v>412</v>
      </c>
      <c r="CL110" s="807"/>
      <c r="CM110" s="882" t="s">
        <v>413</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414</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415</v>
      </c>
      <c r="BA111" s="738"/>
      <c r="BB111" s="738"/>
      <c r="BC111" s="738"/>
      <c r="BD111" s="738"/>
      <c r="BE111" s="738"/>
      <c r="BF111" s="738"/>
      <c r="BG111" s="738"/>
      <c r="BH111" s="738"/>
      <c r="BI111" s="738"/>
      <c r="BJ111" s="738"/>
      <c r="BK111" s="738"/>
      <c r="BL111" s="738"/>
      <c r="BM111" s="738"/>
      <c r="BN111" s="738"/>
      <c r="BO111" s="738"/>
      <c r="BP111" s="739"/>
      <c r="BQ111" s="804">
        <v>2798725</v>
      </c>
      <c r="BR111" s="805"/>
      <c r="BS111" s="805"/>
      <c r="BT111" s="805"/>
      <c r="BU111" s="805"/>
      <c r="BV111" s="805">
        <v>2593868</v>
      </c>
      <c r="BW111" s="805"/>
      <c r="BX111" s="805"/>
      <c r="BY111" s="805"/>
      <c r="BZ111" s="805"/>
      <c r="CA111" s="805">
        <v>2283191</v>
      </c>
      <c r="CB111" s="805"/>
      <c r="CC111" s="805"/>
      <c r="CD111" s="805"/>
      <c r="CE111" s="805"/>
      <c r="CF111" s="866">
        <v>3.2</v>
      </c>
      <c r="CG111" s="867"/>
      <c r="CH111" s="867"/>
      <c r="CI111" s="867"/>
      <c r="CJ111" s="867"/>
      <c r="CK111" s="922"/>
      <c r="CL111" s="809"/>
      <c r="CM111" s="812" t="s">
        <v>416</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417</v>
      </c>
      <c r="B112" s="908"/>
      <c r="C112" s="738" t="s">
        <v>418</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419</v>
      </c>
      <c r="BA112" s="738"/>
      <c r="BB112" s="738"/>
      <c r="BC112" s="738"/>
      <c r="BD112" s="738"/>
      <c r="BE112" s="738"/>
      <c r="BF112" s="738"/>
      <c r="BG112" s="738"/>
      <c r="BH112" s="738"/>
      <c r="BI112" s="738"/>
      <c r="BJ112" s="738"/>
      <c r="BK112" s="738"/>
      <c r="BL112" s="738"/>
      <c r="BM112" s="738"/>
      <c r="BN112" s="738"/>
      <c r="BO112" s="738"/>
      <c r="BP112" s="739"/>
      <c r="BQ112" s="804">
        <v>29189061</v>
      </c>
      <c r="BR112" s="805"/>
      <c r="BS112" s="805"/>
      <c r="BT112" s="805"/>
      <c r="BU112" s="805"/>
      <c r="BV112" s="805">
        <v>28742460</v>
      </c>
      <c r="BW112" s="805"/>
      <c r="BX112" s="805"/>
      <c r="BY112" s="805"/>
      <c r="BZ112" s="805"/>
      <c r="CA112" s="805">
        <v>27463209</v>
      </c>
      <c r="CB112" s="805"/>
      <c r="CC112" s="805"/>
      <c r="CD112" s="805"/>
      <c r="CE112" s="805"/>
      <c r="CF112" s="866">
        <v>38.9</v>
      </c>
      <c r="CG112" s="867"/>
      <c r="CH112" s="867"/>
      <c r="CI112" s="867"/>
      <c r="CJ112" s="867"/>
      <c r="CK112" s="922"/>
      <c r="CL112" s="809"/>
      <c r="CM112" s="812" t="s">
        <v>420</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421</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1687241</v>
      </c>
      <c r="AB113" s="914"/>
      <c r="AC113" s="914"/>
      <c r="AD113" s="914"/>
      <c r="AE113" s="915"/>
      <c r="AF113" s="916">
        <v>1630714</v>
      </c>
      <c r="AG113" s="914"/>
      <c r="AH113" s="914"/>
      <c r="AI113" s="914"/>
      <c r="AJ113" s="915"/>
      <c r="AK113" s="916">
        <v>1590743</v>
      </c>
      <c r="AL113" s="914"/>
      <c r="AM113" s="914"/>
      <c r="AN113" s="914"/>
      <c r="AO113" s="915"/>
      <c r="AP113" s="917">
        <v>2.2999999999999998</v>
      </c>
      <c r="AQ113" s="918"/>
      <c r="AR113" s="918"/>
      <c r="AS113" s="918"/>
      <c r="AT113" s="919"/>
      <c r="AU113" s="927"/>
      <c r="AV113" s="928"/>
      <c r="AW113" s="928"/>
      <c r="AX113" s="928"/>
      <c r="AY113" s="928"/>
      <c r="AZ113" s="803" t="s">
        <v>422</v>
      </c>
      <c r="BA113" s="738"/>
      <c r="BB113" s="738"/>
      <c r="BC113" s="738"/>
      <c r="BD113" s="738"/>
      <c r="BE113" s="738"/>
      <c r="BF113" s="738"/>
      <c r="BG113" s="738"/>
      <c r="BH113" s="738"/>
      <c r="BI113" s="738"/>
      <c r="BJ113" s="738"/>
      <c r="BK113" s="738"/>
      <c r="BL113" s="738"/>
      <c r="BM113" s="738"/>
      <c r="BN113" s="738"/>
      <c r="BO113" s="738"/>
      <c r="BP113" s="739"/>
      <c r="BQ113" s="804">
        <v>908900</v>
      </c>
      <c r="BR113" s="805"/>
      <c r="BS113" s="805"/>
      <c r="BT113" s="805"/>
      <c r="BU113" s="805"/>
      <c r="BV113" s="805">
        <v>728798</v>
      </c>
      <c r="BW113" s="805"/>
      <c r="BX113" s="805"/>
      <c r="BY113" s="805"/>
      <c r="BZ113" s="805"/>
      <c r="CA113" s="805">
        <v>535955</v>
      </c>
      <c r="CB113" s="805"/>
      <c r="CC113" s="805"/>
      <c r="CD113" s="805"/>
      <c r="CE113" s="805"/>
      <c r="CF113" s="866">
        <v>0.8</v>
      </c>
      <c r="CG113" s="867"/>
      <c r="CH113" s="867"/>
      <c r="CI113" s="867"/>
      <c r="CJ113" s="867"/>
      <c r="CK113" s="922"/>
      <c r="CL113" s="809"/>
      <c r="CM113" s="812" t="s">
        <v>423</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424</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203204</v>
      </c>
      <c r="AB114" s="768"/>
      <c r="AC114" s="768"/>
      <c r="AD114" s="768"/>
      <c r="AE114" s="769"/>
      <c r="AF114" s="770">
        <v>201736</v>
      </c>
      <c r="AG114" s="768"/>
      <c r="AH114" s="768"/>
      <c r="AI114" s="768"/>
      <c r="AJ114" s="769"/>
      <c r="AK114" s="770">
        <v>190300</v>
      </c>
      <c r="AL114" s="768"/>
      <c r="AM114" s="768"/>
      <c r="AN114" s="768"/>
      <c r="AO114" s="769"/>
      <c r="AP114" s="815">
        <v>0.3</v>
      </c>
      <c r="AQ114" s="816"/>
      <c r="AR114" s="816"/>
      <c r="AS114" s="816"/>
      <c r="AT114" s="817"/>
      <c r="AU114" s="927"/>
      <c r="AV114" s="928"/>
      <c r="AW114" s="928"/>
      <c r="AX114" s="928"/>
      <c r="AY114" s="928"/>
      <c r="AZ114" s="803" t="s">
        <v>425</v>
      </c>
      <c r="BA114" s="738"/>
      <c r="BB114" s="738"/>
      <c r="BC114" s="738"/>
      <c r="BD114" s="738"/>
      <c r="BE114" s="738"/>
      <c r="BF114" s="738"/>
      <c r="BG114" s="738"/>
      <c r="BH114" s="738"/>
      <c r="BI114" s="738"/>
      <c r="BJ114" s="738"/>
      <c r="BK114" s="738"/>
      <c r="BL114" s="738"/>
      <c r="BM114" s="738"/>
      <c r="BN114" s="738"/>
      <c r="BO114" s="738"/>
      <c r="BP114" s="739"/>
      <c r="BQ114" s="804">
        <v>14378170</v>
      </c>
      <c r="BR114" s="805"/>
      <c r="BS114" s="805"/>
      <c r="BT114" s="805"/>
      <c r="BU114" s="805"/>
      <c r="BV114" s="805">
        <v>14346851</v>
      </c>
      <c r="BW114" s="805"/>
      <c r="BX114" s="805"/>
      <c r="BY114" s="805"/>
      <c r="BZ114" s="805"/>
      <c r="CA114" s="805">
        <v>14056576</v>
      </c>
      <c r="CB114" s="805"/>
      <c r="CC114" s="805"/>
      <c r="CD114" s="805"/>
      <c r="CE114" s="805"/>
      <c r="CF114" s="866">
        <v>19.899999999999999</v>
      </c>
      <c r="CG114" s="867"/>
      <c r="CH114" s="867"/>
      <c r="CI114" s="867"/>
      <c r="CJ114" s="867"/>
      <c r="CK114" s="922"/>
      <c r="CL114" s="809"/>
      <c r="CM114" s="812" t="s">
        <v>426</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427</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391207</v>
      </c>
      <c r="AB115" s="914"/>
      <c r="AC115" s="914"/>
      <c r="AD115" s="914"/>
      <c r="AE115" s="915"/>
      <c r="AF115" s="916">
        <v>326533</v>
      </c>
      <c r="AG115" s="914"/>
      <c r="AH115" s="914"/>
      <c r="AI115" s="914"/>
      <c r="AJ115" s="915"/>
      <c r="AK115" s="916">
        <v>243570</v>
      </c>
      <c r="AL115" s="914"/>
      <c r="AM115" s="914"/>
      <c r="AN115" s="914"/>
      <c r="AO115" s="915"/>
      <c r="AP115" s="917">
        <v>0.3</v>
      </c>
      <c r="AQ115" s="918"/>
      <c r="AR115" s="918"/>
      <c r="AS115" s="918"/>
      <c r="AT115" s="919"/>
      <c r="AU115" s="927"/>
      <c r="AV115" s="928"/>
      <c r="AW115" s="928"/>
      <c r="AX115" s="928"/>
      <c r="AY115" s="928"/>
      <c r="AZ115" s="803" t="s">
        <v>428</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v>196158</v>
      </c>
      <c r="CB115" s="805"/>
      <c r="CC115" s="805"/>
      <c r="CD115" s="805"/>
      <c r="CE115" s="805"/>
      <c r="CF115" s="866">
        <v>0.3</v>
      </c>
      <c r="CG115" s="867"/>
      <c r="CH115" s="867"/>
      <c r="CI115" s="867"/>
      <c r="CJ115" s="867"/>
      <c r="CK115" s="922"/>
      <c r="CL115" s="809"/>
      <c r="CM115" s="803" t="s">
        <v>429</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555628</v>
      </c>
      <c r="DH115" s="768"/>
      <c r="DI115" s="768"/>
      <c r="DJ115" s="768"/>
      <c r="DK115" s="769"/>
      <c r="DL115" s="770">
        <v>513720</v>
      </c>
      <c r="DM115" s="768"/>
      <c r="DN115" s="768"/>
      <c r="DO115" s="768"/>
      <c r="DP115" s="769"/>
      <c r="DQ115" s="770">
        <v>236877</v>
      </c>
      <c r="DR115" s="768"/>
      <c r="DS115" s="768"/>
      <c r="DT115" s="768"/>
      <c r="DU115" s="769"/>
      <c r="DV115" s="815">
        <v>0.3</v>
      </c>
      <c r="DW115" s="816"/>
      <c r="DX115" s="816"/>
      <c r="DY115" s="816"/>
      <c r="DZ115" s="817"/>
    </row>
    <row r="116" spans="1:130" s="199" customFormat="1" ht="26.25" customHeight="1">
      <c r="A116" s="911"/>
      <c r="B116" s="912"/>
      <c r="C116" s="871" t="s">
        <v>430</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431</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432</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2243097</v>
      </c>
      <c r="DH116" s="768"/>
      <c r="DI116" s="768"/>
      <c r="DJ116" s="768"/>
      <c r="DK116" s="769"/>
      <c r="DL116" s="770">
        <v>2080148</v>
      </c>
      <c r="DM116" s="768"/>
      <c r="DN116" s="768"/>
      <c r="DO116" s="768"/>
      <c r="DP116" s="769"/>
      <c r="DQ116" s="770">
        <v>2046314</v>
      </c>
      <c r="DR116" s="768"/>
      <c r="DS116" s="768"/>
      <c r="DT116" s="768"/>
      <c r="DU116" s="769"/>
      <c r="DV116" s="815">
        <v>2.9</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433</v>
      </c>
      <c r="Z117" s="894"/>
      <c r="AA117" s="899">
        <v>8354040</v>
      </c>
      <c r="AB117" s="900"/>
      <c r="AC117" s="900"/>
      <c r="AD117" s="900"/>
      <c r="AE117" s="901"/>
      <c r="AF117" s="902">
        <v>8211069</v>
      </c>
      <c r="AG117" s="900"/>
      <c r="AH117" s="900"/>
      <c r="AI117" s="900"/>
      <c r="AJ117" s="901"/>
      <c r="AK117" s="902">
        <v>8285412</v>
      </c>
      <c r="AL117" s="900"/>
      <c r="AM117" s="900"/>
      <c r="AN117" s="900"/>
      <c r="AO117" s="901"/>
      <c r="AP117" s="903"/>
      <c r="AQ117" s="904"/>
      <c r="AR117" s="904"/>
      <c r="AS117" s="904"/>
      <c r="AT117" s="905"/>
      <c r="AU117" s="927"/>
      <c r="AV117" s="928"/>
      <c r="AW117" s="928"/>
      <c r="AX117" s="928"/>
      <c r="AY117" s="928"/>
      <c r="AZ117" s="854" t="s">
        <v>434</v>
      </c>
      <c r="BA117" s="855"/>
      <c r="BB117" s="855"/>
      <c r="BC117" s="855"/>
      <c r="BD117" s="855"/>
      <c r="BE117" s="855"/>
      <c r="BF117" s="855"/>
      <c r="BG117" s="855"/>
      <c r="BH117" s="855"/>
      <c r="BI117" s="855"/>
      <c r="BJ117" s="855"/>
      <c r="BK117" s="855"/>
      <c r="BL117" s="855"/>
      <c r="BM117" s="855"/>
      <c r="BN117" s="855"/>
      <c r="BO117" s="855"/>
      <c r="BP117" s="856"/>
      <c r="BQ117" s="804" t="s">
        <v>369</v>
      </c>
      <c r="BR117" s="805"/>
      <c r="BS117" s="805"/>
      <c r="BT117" s="805"/>
      <c r="BU117" s="805"/>
      <c r="BV117" s="805" t="s">
        <v>369</v>
      </c>
      <c r="BW117" s="805"/>
      <c r="BX117" s="805"/>
      <c r="BY117" s="805"/>
      <c r="BZ117" s="805"/>
      <c r="CA117" s="805" t="s">
        <v>369</v>
      </c>
      <c r="CB117" s="805"/>
      <c r="CC117" s="805"/>
      <c r="CD117" s="805"/>
      <c r="CE117" s="805"/>
      <c r="CF117" s="866" t="s">
        <v>369</v>
      </c>
      <c r="CG117" s="867"/>
      <c r="CH117" s="867"/>
      <c r="CI117" s="867"/>
      <c r="CJ117" s="867"/>
      <c r="CK117" s="922"/>
      <c r="CL117" s="809"/>
      <c r="CM117" s="812" t="s">
        <v>435</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369</v>
      </c>
      <c r="DH117" s="768"/>
      <c r="DI117" s="768"/>
      <c r="DJ117" s="768"/>
      <c r="DK117" s="769"/>
      <c r="DL117" s="770" t="s">
        <v>369</v>
      </c>
      <c r="DM117" s="768"/>
      <c r="DN117" s="768"/>
      <c r="DO117" s="768"/>
      <c r="DP117" s="769"/>
      <c r="DQ117" s="770" t="s">
        <v>369</v>
      </c>
      <c r="DR117" s="768"/>
      <c r="DS117" s="768"/>
      <c r="DT117" s="768"/>
      <c r="DU117" s="769"/>
      <c r="DV117" s="815" t="s">
        <v>369</v>
      </c>
      <c r="DW117" s="816"/>
      <c r="DX117" s="816"/>
      <c r="DY117" s="816"/>
      <c r="DZ117" s="817"/>
    </row>
    <row r="118" spans="1:130" s="199" customFormat="1" ht="26.25" customHeight="1">
      <c r="A118" s="892" t="s">
        <v>409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407</v>
      </c>
      <c r="AB118" s="893"/>
      <c r="AC118" s="893"/>
      <c r="AD118" s="893"/>
      <c r="AE118" s="894"/>
      <c r="AF118" s="895" t="s">
        <v>287</v>
      </c>
      <c r="AG118" s="893"/>
      <c r="AH118" s="893"/>
      <c r="AI118" s="893"/>
      <c r="AJ118" s="894"/>
      <c r="AK118" s="895" t="s">
        <v>286</v>
      </c>
      <c r="AL118" s="893"/>
      <c r="AM118" s="893"/>
      <c r="AN118" s="893"/>
      <c r="AO118" s="894"/>
      <c r="AP118" s="896" t="s">
        <v>408</v>
      </c>
      <c r="AQ118" s="897"/>
      <c r="AR118" s="897"/>
      <c r="AS118" s="897"/>
      <c r="AT118" s="898"/>
      <c r="AU118" s="927"/>
      <c r="AV118" s="928"/>
      <c r="AW118" s="928"/>
      <c r="AX118" s="928"/>
      <c r="AY118" s="928"/>
      <c r="AZ118" s="870" t="s">
        <v>436</v>
      </c>
      <c r="BA118" s="871"/>
      <c r="BB118" s="871"/>
      <c r="BC118" s="871"/>
      <c r="BD118" s="871"/>
      <c r="BE118" s="871"/>
      <c r="BF118" s="871"/>
      <c r="BG118" s="871"/>
      <c r="BH118" s="871"/>
      <c r="BI118" s="871"/>
      <c r="BJ118" s="871"/>
      <c r="BK118" s="871"/>
      <c r="BL118" s="871"/>
      <c r="BM118" s="871"/>
      <c r="BN118" s="871"/>
      <c r="BO118" s="871"/>
      <c r="BP118" s="872"/>
      <c r="BQ118" s="873" t="s">
        <v>369</v>
      </c>
      <c r="BR118" s="836"/>
      <c r="BS118" s="836"/>
      <c r="BT118" s="836"/>
      <c r="BU118" s="836"/>
      <c r="BV118" s="836" t="s">
        <v>369</v>
      </c>
      <c r="BW118" s="836"/>
      <c r="BX118" s="836"/>
      <c r="BY118" s="836"/>
      <c r="BZ118" s="836"/>
      <c r="CA118" s="836" t="s">
        <v>369</v>
      </c>
      <c r="CB118" s="836"/>
      <c r="CC118" s="836"/>
      <c r="CD118" s="836"/>
      <c r="CE118" s="836"/>
      <c r="CF118" s="866" t="s">
        <v>369</v>
      </c>
      <c r="CG118" s="867"/>
      <c r="CH118" s="867"/>
      <c r="CI118" s="867"/>
      <c r="CJ118" s="867"/>
      <c r="CK118" s="922"/>
      <c r="CL118" s="809"/>
      <c r="CM118" s="812" t="s">
        <v>437</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369</v>
      </c>
      <c r="DH118" s="768"/>
      <c r="DI118" s="768"/>
      <c r="DJ118" s="768"/>
      <c r="DK118" s="769"/>
      <c r="DL118" s="770" t="s">
        <v>369</v>
      </c>
      <c r="DM118" s="768"/>
      <c r="DN118" s="768"/>
      <c r="DO118" s="768"/>
      <c r="DP118" s="769"/>
      <c r="DQ118" s="770" t="s">
        <v>369</v>
      </c>
      <c r="DR118" s="768"/>
      <c r="DS118" s="768"/>
      <c r="DT118" s="768"/>
      <c r="DU118" s="769"/>
      <c r="DV118" s="815" t="s">
        <v>369</v>
      </c>
      <c r="DW118" s="816"/>
      <c r="DX118" s="816"/>
      <c r="DY118" s="816"/>
      <c r="DZ118" s="817"/>
    </row>
    <row r="119" spans="1:130" s="199" customFormat="1" ht="26.25" customHeight="1">
      <c r="A119" s="806" t="s">
        <v>412</v>
      </c>
      <c r="B119" s="807"/>
      <c r="C119" s="882" t="s">
        <v>413</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369</v>
      </c>
      <c r="AB119" s="886"/>
      <c r="AC119" s="886"/>
      <c r="AD119" s="886"/>
      <c r="AE119" s="887"/>
      <c r="AF119" s="888" t="s">
        <v>369</v>
      </c>
      <c r="AG119" s="886"/>
      <c r="AH119" s="886"/>
      <c r="AI119" s="886"/>
      <c r="AJ119" s="887"/>
      <c r="AK119" s="888" t="s">
        <v>369</v>
      </c>
      <c r="AL119" s="886"/>
      <c r="AM119" s="886"/>
      <c r="AN119" s="886"/>
      <c r="AO119" s="887"/>
      <c r="AP119" s="889" t="s">
        <v>369</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438</v>
      </c>
      <c r="BP119" s="869"/>
      <c r="BQ119" s="873">
        <v>121085025</v>
      </c>
      <c r="BR119" s="836"/>
      <c r="BS119" s="836"/>
      <c r="BT119" s="836"/>
      <c r="BU119" s="836"/>
      <c r="BV119" s="836">
        <v>121605951</v>
      </c>
      <c r="BW119" s="836"/>
      <c r="BX119" s="836"/>
      <c r="BY119" s="836"/>
      <c r="BZ119" s="836"/>
      <c r="CA119" s="836">
        <v>118895589</v>
      </c>
      <c r="CB119" s="836"/>
      <c r="CC119" s="836"/>
      <c r="CD119" s="836"/>
      <c r="CE119" s="836"/>
      <c r="CF119" s="734"/>
      <c r="CG119" s="735"/>
      <c r="CH119" s="735"/>
      <c r="CI119" s="735"/>
      <c r="CJ119" s="825"/>
      <c r="CK119" s="923"/>
      <c r="CL119" s="811"/>
      <c r="CM119" s="829" t="s">
        <v>439</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369</v>
      </c>
      <c r="DH119" s="751"/>
      <c r="DI119" s="751"/>
      <c r="DJ119" s="751"/>
      <c r="DK119" s="752"/>
      <c r="DL119" s="753" t="s">
        <v>369</v>
      </c>
      <c r="DM119" s="751"/>
      <c r="DN119" s="751"/>
      <c r="DO119" s="751"/>
      <c r="DP119" s="752"/>
      <c r="DQ119" s="753" t="s">
        <v>369</v>
      </c>
      <c r="DR119" s="751"/>
      <c r="DS119" s="751"/>
      <c r="DT119" s="751"/>
      <c r="DU119" s="752"/>
      <c r="DV119" s="839" t="s">
        <v>369</v>
      </c>
      <c r="DW119" s="840"/>
      <c r="DX119" s="840"/>
      <c r="DY119" s="840"/>
      <c r="DZ119" s="841"/>
    </row>
    <row r="120" spans="1:130" s="199" customFormat="1" ht="26.25" customHeight="1">
      <c r="A120" s="808"/>
      <c r="B120" s="809"/>
      <c r="C120" s="812" t="s">
        <v>416</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369</v>
      </c>
      <c r="AB120" s="768"/>
      <c r="AC120" s="768"/>
      <c r="AD120" s="768"/>
      <c r="AE120" s="769"/>
      <c r="AF120" s="770" t="s">
        <v>369</v>
      </c>
      <c r="AG120" s="768"/>
      <c r="AH120" s="768"/>
      <c r="AI120" s="768"/>
      <c r="AJ120" s="769"/>
      <c r="AK120" s="770" t="s">
        <v>369</v>
      </c>
      <c r="AL120" s="768"/>
      <c r="AM120" s="768"/>
      <c r="AN120" s="768"/>
      <c r="AO120" s="769"/>
      <c r="AP120" s="815" t="s">
        <v>369</v>
      </c>
      <c r="AQ120" s="816"/>
      <c r="AR120" s="816"/>
      <c r="AS120" s="816"/>
      <c r="AT120" s="817"/>
      <c r="AU120" s="874" t="s">
        <v>440</v>
      </c>
      <c r="AV120" s="875"/>
      <c r="AW120" s="875"/>
      <c r="AX120" s="875"/>
      <c r="AY120" s="876"/>
      <c r="AZ120" s="851" t="s">
        <v>441</v>
      </c>
      <c r="BA120" s="796"/>
      <c r="BB120" s="796"/>
      <c r="BC120" s="796"/>
      <c r="BD120" s="796"/>
      <c r="BE120" s="796"/>
      <c r="BF120" s="796"/>
      <c r="BG120" s="796"/>
      <c r="BH120" s="796"/>
      <c r="BI120" s="796"/>
      <c r="BJ120" s="796"/>
      <c r="BK120" s="796"/>
      <c r="BL120" s="796"/>
      <c r="BM120" s="796"/>
      <c r="BN120" s="796"/>
      <c r="BO120" s="796"/>
      <c r="BP120" s="797"/>
      <c r="BQ120" s="852">
        <v>14212377</v>
      </c>
      <c r="BR120" s="833"/>
      <c r="BS120" s="833"/>
      <c r="BT120" s="833"/>
      <c r="BU120" s="833"/>
      <c r="BV120" s="833">
        <v>16342536</v>
      </c>
      <c r="BW120" s="833"/>
      <c r="BX120" s="833"/>
      <c r="BY120" s="833"/>
      <c r="BZ120" s="833"/>
      <c r="CA120" s="833">
        <v>18443463</v>
      </c>
      <c r="CB120" s="833"/>
      <c r="CC120" s="833"/>
      <c r="CD120" s="833"/>
      <c r="CE120" s="833"/>
      <c r="CF120" s="857">
        <v>26.2</v>
      </c>
      <c r="CG120" s="858"/>
      <c r="CH120" s="858"/>
      <c r="CI120" s="858"/>
      <c r="CJ120" s="858"/>
      <c r="CK120" s="859" t="s">
        <v>442</v>
      </c>
      <c r="CL120" s="843"/>
      <c r="CM120" s="843"/>
      <c r="CN120" s="843"/>
      <c r="CO120" s="844"/>
      <c r="CP120" s="863" t="s">
        <v>443</v>
      </c>
      <c r="CQ120" s="864"/>
      <c r="CR120" s="864"/>
      <c r="CS120" s="864"/>
      <c r="CT120" s="864"/>
      <c r="CU120" s="864"/>
      <c r="CV120" s="864"/>
      <c r="CW120" s="864"/>
      <c r="CX120" s="864"/>
      <c r="CY120" s="864"/>
      <c r="CZ120" s="864"/>
      <c r="DA120" s="864"/>
      <c r="DB120" s="864"/>
      <c r="DC120" s="864"/>
      <c r="DD120" s="864"/>
      <c r="DE120" s="864"/>
      <c r="DF120" s="865"/>
      <c r="DG120" s="852">
        <v>20309549</v>
      </c>
      <c r="DH120" s="833"/>
      <c r="DI120" s="833"/>
      <c r="DJ120" s="833"/>
      <c r="DK120" s="833"/>
      <c r="DL120" s="833">
        <v>20294495</v>
      </c>
      <c r="DM120" s="833"/>
      <c r="DN120" s="833"/>
      <c r="DO120" s="833"/>
      <c r="DP120" s="833"/>
      <c r="DQ120" s="833">
        <v>19148733</v>
      </c>
      <c r="DR120" s="833"/>
      <c r="DS120" s="833"/>
      <c r="DT120" s="833"/>
      <c r="DU120" s="833"/>
      <c r="DV120" s="834">
        <v>27.2</v>
      </c>
      <c r="DW120" s="834"/>
      <c r="DX120" s="834"/>
      <c r="DY120" s="834"/>
      <c r="DZ120" s="835"/>
    </row>
    <row r="121" spans="1:130" s="199" customFormat="1" ht="26.25" customHeight="1">
      <c r="A121" s="808"/>
      <c r="B121" s="809"/>
      <c r="C121" s="854" t="s">
        <v>444</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369</v>
      </c>
      <c r="AB121" s="768"/>
      <c r="AC121" s="768"/>
      <c r="AD121" s="768"/>
      <c r="AE121" s="769"/>
      <c r="AF121" s="770" t="s">
        <v>369</v>
      </c>
      <c r="AG121" s="768"/>
      <c r="AH121" s="768"/>
      <c r="AI121" s="768"/>
      <c r="AJ121" s="769"/>
      <c r="AK121" s="770" t="s">
        <v>369</v>
      </c>
      <c r="AL121" s="768"/>
      <c r="AM121" s="768"/>
      <c r="AN121" s="768"/>
      <c r="AO121" s="769"/>
      <c r="AP121" s="815" t="s">
        <v>369</v>
      </c>
      <c r="AQ121" s="816"/>
      <c r="AR121" s="816"/>
      <c r="AS121" s="816"/>
      <c r="AT121" s="817"/>
      <c r="AU121" s="877"/>
      <c r="AV121" s="878"/>
      <c r="AW121" s="878"/>
      <c r="AX121" s="878"/>
      <c r="AY121" s="879"/>
      <c r="AZ121" s="803" t="s">
        <v>445</v>
      </c>
      <c r="BA121" s="738"/>
      <c r="BB121" s="738"/>
      <c r="BC121" s="738"/>
      <c r="BD121" s="738"/>
      <c r="BE121" s="738"/>
      <c r="BF121" s="738"/>
      <c r="BG121" s="738"/>
      <c r="BH121" s="738"/>
      <c r="BI121" s="738"/>
      <c r="BJ121" s="738"/>
      <c r="BK121" s="738"/>
      <c r="BL121" s="738"/>
      <c r="BM121" s="738"/>
      <c r="BN121" s="738"/>
      <c r="BO121" s="738"/>
      <c r="BP121" s="739"/>
      <c r="BQ121" s="804">
        <v>25843093</v>
      </c>
      <c r="BR121" s="805"/>
      <c r="BS121" s="805"/>
      <c r="BT121" s="805"/>
      <c r="BU121" s="805"/>
      <c r="BV121" s="805">
        <v>25518858</v>
      </c>
      <c r="BW121" s="805"/>
      <c r="BX121" s="805"/>
      <c r="BY121" s="805"/>
      <c r="BZ121" s="805"/>
      <c r="CA121" s="805">
        <v>22852481</v>
      </c>
      <c r="CB121" s="805"/>
      <c r="CC121" s="805"/>
      <c r="CD121" s="805"/>
      <c r="CE121" s="805"/>
      <c r="CF121" s="866">
        <v>32.4</v>
      </c>
      <c r="CG121" s="867"/>
      <c r="CH121" s="867"/>
      <c r="CI121" s="867"/>
      <c r="CJ121" s="867"/>
      <c r="CK121" s="860"/>
      <c r="CL121" s="846"/>
      <c r="CM121" s="846"/>
      <c r="CN121" s="846"/>
      <c r="CO121" s="847"/>
      <c r="CP121" s="826" t="s">
        <v>446</v>
      </c>
      <c r="CQ121" s="827"/>
      <c r="CR121" s="827"/>
      <c r="CS121" s="827"/>
      <c r="CT121" s="827"/>
      <c r="CU121" s="827"/>
      <c r="CV121" s="827"/>
      <c r="CW121" s="827"/>
      <c r="CX121" s="827"/>
      <c r="CY121" s="827"/>
      <c r="CZ121" s="827"/>
      <c r="DA121" s="827"/>
      <c r="DB121" s="827"/>
      <c r="DC121" s="827"/>
      <c r="DD121" s="827"/>
      <c r="DE121" s="827"/>
      <c r="DF121" s="828"/>
      <c r="DG121" s="804">
        <v>8879512</v>
      </c>
      <c r="DH121" s="805"/>
      <c r="DI121" s="805"/>
      <c r="DJ121" s="805"/>
      <c r="DK121" s="805"/>
      <c r="DL121" s="805">
        <v>8447965</v>
      </c>
      <c r="DM121" s="805"/>
      <c r="DN121" s="805"/>
      <c r="DO121" s="805"/>
      <c r="DP121" s="805"/>
      <c r="DQ121" s="805">
        <v>8314476</v>
      </c>
      <c r="DR121" s="805"/>
      <c r="DS121" s="805"/>
      <c r="DT121" s="805"/>
      <c r="DU121" s="805"/>
      <c r="DV121" s="782">
        <v>11.8</v>
      </c>
      <c r="DW121" s="782"/>
      <c r="DX121" s="782"/>
      <c r="DY121" s="782"/>
      <c r="DZ121" s="783"/>
    </row>
    <row r="122" spans="1:130" s="199" customFormat="1" ht="26.25" customHeight="1">
      <c r="A122" s="808"/>
      <c r="B122" s="809"/>
      <c r="C122" s="812" t="s">
        <v>426</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369</v>
      </c>
      <c r="AB122" s="768"/>
      <c r="AC122" s="768"/>
      <c r="AD122" s="768"/>
      <c r="AE122" s="769"/>
      <c r="AF122" s="770" t="s">
        <v>369</v>
      </c>
      <c r="AG122" s="768"/>
      <c r="AH122" s="768"/>
      <c r="AI122" s="768"/>
      <c r="AJ122" s="769"/>
      <c r="AK122" s="770" t="s">
        <v>369</v>
      </c>
      <c r="AL122" s="768"/>
      <c r="AM122" s="768"/>
      <c r="AN122" s="768"/>
      <c r="AO122" s="769"/>
      <c r="AP122" s="815" t="s">
        <v>369</v>
      </c>
      <c r="AQ122" s="816"/>
      <c r="AR122" s="816"/>
      <c r="AS122" s="816"/>
      <c r="AT122" s="817"/>
      <c r="AU122" s="877"/>
      <c r="AV122" s="878"/>
      <c r="AW122" s="878"/>
      <c r="AX122" s="878"/>
      <c r="AY122" s="879"/>
      <c r="AZ122" s="870" t="s">
        <v>447</v>
      </c>
      <c r="BA122" s="871"/>
      <c r="BB122" s="871"/>
      <c r="BC122" s="871"/>
      <c r="BD122" s="871"/>
      <c r="BE122" s="871"/>
      <c r="BF122" s="871"/>
      <c r="BG122" s="871"/>
      <c r="BH122" s="871"/>
      <c r="BI122" s="871"/>
      <c r="BJ122" s="871"/>
      <c r="BK122" s="871"/>
      <c r="BL122" s="871"/>
      <c r="BM122" s="871"/>
      <c r="BN122" s="871"/>
      <c r="BO122" s="871"/>
      <c r="BP122" s="872"/>
      <c r="BQ122" s="873">
        <v>82649204</v>
      </c>
      <c r="BR122" s="836"/>
      <c r="BS122" s="836"/>
      <c r="BT122" s="836"/>
      <c r="BU122" s="836"/>
      <c r="BV122" s="836">
        <v>80884509</v>
      </c>
      <c r="BW122" s="836"/>
      <c r="BX122" s="836"/>
      <c r="BY122" s="836"/>
      <c r="BZ122" s="836"/>
      <c r="CA122" s="836">
        <v>79119797</v>
      </c>
      <c r="CB122" s="836"/>
      <c r="CC122" s="836"/>
      <c r="CD122" s="836"/>
      <c r="CE122" s="836"/>
      <c r="CF122" s="837">
        <v>112.2</v>
      </c>
      <c r="CG122" s="838"/>
      <c r="CH122" s="838"/>
      <c r="CI122" s="838"/>
      <c r="CJ122" s="838"/>
      <c r="CK122" s="860"/>
      <c r="CL122" s="846"/>
      <c r="CM122" s="846"/>
      <c r="CN122" s="846"/>
      <c r="CO122" s="847"/>
      <c r="CP122" s="826"/>
      <c r="CQ122" s="827"/>
      <c r="CR122" s="827"/>
      <c r="CS122" s="827"/>
      <c r="CT122" s="827"/>
      <c r="CU122" s="827"/>
      <c r="CV122" s="827"/>
      <c r="CW122" s="827"/>
      <c r="CX122" s="827"/>
      <c r="CY122" s="827"/>
      <c r="CZ122" s="827"/>
      <c r="DA122" s="827"/>
      <c r="DB122" s="827"/>
      <c r="DC122" s="827"/>
      <c r="DD122" s="827"/>
      <c r="DE122" s="827"/>
      <c r="DF122" s="828"/>
      <c r="DG122" s="804"/>
      <c r="DH122" s="805"/>
      <c r="DI122" s="805"/>
      <c r="DJ122" s="805"/>
      <c r="DK122" s="805"/>
      <c r="DL122" s="805"/>
      <c r="DM122" s="805"/>
      <c r="DN122" s="805"/>
      <c r="DO122" s="805"/>
      <c r="DP122" s="805"/>
      <c r="DQ122" s="805"/>
      <c r="DR122" s="805"/>
      <c r="DS122" s="805"/>
      <c r="DT122" s="805"/>
      <c r="DU122" s="805"/>
      <c r="DV122" s="782"/>
      <c r="DW122" s="782"/>
      <c r="DX122" s="782"/>
      <c r="DY122" s="782"/>
      <c r="DZ122" s="783"/>
    </row>
    <row r="123" spans="1:130" s="199" customFormat="1" ht="26.25" customHeight="1">
      <c r="A123" s="808"/>
      <c r="B123" s="809"/>
      <c r="C123" s="812" t="s">
        <v>432</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244914</v>
      </c>
      <c r="AB123" s="768"/>
      <c r="AC123" s="768"/>
      <c r="AD123" s="768"/>
      <c r="AE123" s="769"/>
      <c r="AF123" s="770">
        <v>223838</v>
      </c>
      <c r="AG123" s="768"/>
      <c r="AH123" s="768"/>
      <c r="AI123" s="768"/>
      <c r="AJ123" s="769"/>
      <c r="AK123" s="770">
        <v>143450</v>
      </c>
      <c r="AL123" s="768"/>
      <c r="AM123" s="768"/>
      <c r="AN123" s="768"/>
      <c r="AO123" s="769"/>
      <c r="AP123" s="815">
        <v>0.2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448</v>
      </c>
      <c r="BP123" s="869"/>
      <c r="BQ123" s="823">
        <v>122704674</v>
      </c>
      <c r="BR123" s="824"/>
      <c r="BS123" s="824"/>
      <c r="BT123" s="824"/>
      <c r="BU123" s="824"/>
      <c r="BV123" s="824">
        <v>122745903</v>
      </c>
      <c r="BW123" s="824"/>
      <c r="BX123" s="824"/>
      <c r="BY123" s="824"/>
      <c r="BZ123" s="824"/>
      <c r="CA123" s="824">
        <v>120415741</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c r="A124" s="808"/>
      <c r="B124" s="809"/>
      <c r="C124" s="812" t="s">
        <v>435</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449</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111</v>
      </c>
      <c r="BR124" s="822"/>
      <c r="BS124" s="822"/>
      <c r="BT124" s="822"/>
      <c r="BU124" s="822"/>
      <c r="BV124" s="822" t="s">
        <v>111</v>
      </c>
      <c r="BW124" s="822"/>
      <c r="BX124" s="822"/>
      <c r="BY124" s="822"/>
      <c r="BZ124" s="822"/>
      <c r="CA124" s="822" t="s">
        <v>111</v>
      </c>
      <c r="CB124" s="822"/>
      <c r="CC124" s="822"/>
      <c r="CD124" s="822"/>
      <c r="CE124" s="822"/>
      <c r="CF124" s="712"/>
      <c r="CG124" s="713"/>
      <c r="CH124" s="713"/>
      <c r="CI124" s="713"/>
      <c r="CJ124" s="853"/>
      <c r="CK124" s="861"/>
      <c r="CL124" s="861"/>
      <c r="CM124" s="861"/>
      <c r="CN124" s="861"/>
      <c r="CO124" s="862"/>
      <c r="CP124" s="826" t="s">
        <v>450</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437</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451</v>
      </c>
      <c r="CL125" s="843"/>
      <c r="CM125" s="843"/>
      <c r="CN125" s="843"/>
      <c r="CO125" s="844"/>
      <c r="CP125" s="851" t="s">
        <v>452</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439</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50877</v>
      </c>
      <c r="AB126" s="768"/>
      <c r="AC126" s="768"/>
      <c r="AD126" s="768"/>
      <c r="AE126" s="769"/>
      <c r="AF126" s="770">
        <v>9637</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453</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v>196158</v>
      </c>
      <c r="DR126" s="805"/>
      <c r="DS126" s="805"/>
      <c r="DT126" s="805"/>
      <c r="DU126" s="805"/>
      <c r="DV126" s="782">
        <v>0.3</v>
      </c>
      <c r="DW126" s="782"/>
      <c r="DX126" s="782"/>
      <c r="DY126" s="782"/>
      <c r="DZ126" s="783"/>
    </row>
    <row r="127" spans="1:130" s="199" customFormat="1" ht="26.25" customHeight="1">
      <c r="A127" s="810"/>
      <c r="B127" s="811"/>
      <c r="C127" s="829" t="s">
        <v>454</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95416</v>
      </c>
      <c r="AB127" s="768"/>
      <c r="AC127" s="768"/>
      <c r="AD127" s="768"/>
      <c r="AE127" s="769"/>
      <c r="AF127" s="770">
        <v>93058</v>
      </c>
      <c r="AG127" s="768"/>
      <c r="AH127" s="768"/>
      <c r="AI127" s="768"/>
      <c r="AJ127" s="769"/>
      <c r="AK127" s="770">
        <v>100120</v>
      </c>
      <c r="AL127" s="768"/>
      <c r="AM127" s="768"/>
      <c r="AN127" s="768"/>
      <c r="AO127" s="769"/>
      <c r="AP127" s="815">
        <v>0.1</v>
      </c>
      <c r="AQ127" s="816"/>
      <c r="AR127" s="816"/>
      <c r="AS127" s="816"/>
      <c r="AT127" s="817"/>
      <c r="AU127" s="235"/>
      <c r="AV127" s="235"/>
      <c r="AW127" s="235"/>
      <c r="AX127" s="832" t="s">
        <v>455</v>
      </c>
      <c r="AY127" s="800"/>
      <c r="AZ127" s="800"/>
      <c r="BA127" s="800"/>
      <c r="BB127" s="800"/>
      <c r="BC127" s="800"/>
      <c r="BD127" s="800"/>
      <c r="BE127" s="801"/>
      <c r="BF127" s="799" t="s">
        <v>456</v>
      </c>
      <c r="BG127" s="800"/>
      <c r="BH127" s="800"/>
      <c r="BI127" s="800"/>
      <c r="BJ127" s="800"/>
      <c r="BK127" s="800"/>
      <c r="BL127" s="801"/>
      <c r="BM127" s="799" t="s">
        <v>457</v>
      </c>
      <c r="BN127" s="800"/>
      <c r="BO127" s="800"/>
      <c r="BP127" s="800"/>
      <c r="BQ127" s="800"/>
      <c r="BR127" s="800"/>
      <c r="BS127" s="801"/>
      <c r="BT127" s="799" t="s">
        <v>458</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459</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460</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461</v>
      </c>
      <c r="X128" s="786"/>
      <c r="Y128" s="786"/>
      <c r="Z128" s="787"/>
      <c r="AA128" s="788">
        <v>2504161</v>
      </c>
      <c r="AB128" s="789"/>
      <c r="AC128" s="789"/>
      <c r="AD128" s="789"/>
      <c r="AE128" s="790"/>
      <c r="AF128" s="791">
        <v>2425463</v>
      </c>
      <c r="AG128" s="789"/>
      <c r="AH128" s="789"/>
      <c r="AI128" s="789"/>
      <c r="AJ128" s="790"/>
      <c r="AK128" s="791">
        <v>2260653</v>
      </c>
      <c r="AL128" s="789"/>
      <c r="AM128" s="789"/>
      <c r="AN128" s="789"/>
      <c r="AO128" s="790"/>
      <c r="AP128" s="792"/>
      <c r="AQ128" s="793"/>
      <c r="AR128" s="793"/>
      <c r="AS128" s="793"/>
      <c r="AT128" s="794"/>
      <c r="AU128" s="235"/>
      <c r="AV128" s="235"/>
      <c r="AW128" s="235"/>
      <c r="AX128" s="795" t="s">
        <v>462</v>
      </c>
      <c r="AY128" s="796"/>
      <c r="AZ128" s="796"/>
      <c r="BA128" s="796"/>
      <c r="BB128" s="796"/>
      <c r="BC128" s="796"/>
      <c r="BD128" s="796"/>
      <c r="BE128" s="797"/>
      <c r="BF128" s="774" t="s">
        <v>111</v>
      </c>
      <c r="BG128" s="775"/>
      <c r="BH128" s="775"/>
      <c r="BI128" s="775"/>
      <c r="BJ128" s="775"/>
      <c r="BK128" s="775"/>
      <c r="BL128" s="798"/>
      <c r="BM128" s="774">
        <v>11.25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463</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464</v>
      </c>
      <c r="X129" s="765"/>
      <c r="Y129" s="765"/>
      <c r="Z129" s="766"/>
      <c r="AA129" s="767">
        <v>75860314</v>
      </c>
      <c r="AB129" s="768"/>
      <c r="AC129" s="768"/>
      <c r="AD129" s="768"/>
      <c r="AE129" s="769"/>
      <c r="AF129" s="770">
        <v>76655268</v>
      </c>
      <c r="AG129" s="768"/>
      <c r="AH129" s="768"/>
      <c r="AI129" s="768"/>
      <c r="AJ129" s="769"/>
      <c r="AK129" s="770">
        <v>77188344</v>
      </c>
      <c r="AL129" s="768"/>
      <c r="AM129" s="768"/>
      <c r="AN129" s="768"/>
      <c r="AO129" s="769"/>
      <c r="AP129" s="771"/>
      <c r="AQ129" s="772"/>
      <c r="AR129" s="772"/>
      <c r="AS129" s="772"/>
      <c r="AT129" s="773"/>
      <c r="AU129" s="237"/>
      <c r="AV129" s="237"/>
      <c r="AW129" s="237"/>
      <c r="AX129" s="737" t="s">
        <v>465</v>
      </c>
      <c r="AY129" s="738"/>
      <c r="AZ129" s="738"/>
      <c r="BA129" s="738"/>
      <c r="BB129" s="738"/>
      <c r="BC129" s="738"/>
      <c r="BD129" s="738"/>
      <c r="BE129" s="739"/>
      <c r="BF129" s="757" t="s">
        <v>369</v>
      </c>
      <c r="BG129" s="758"/>
      <c r="BH129" s="758"/>
      <c r="BI129" s="758"/>
      <c r="BJ129" s="758"/>
      <c r="BK129" s="758"/>
      <c r="BL129" s="759"/>
      <c r="BM129" s="757">
        <v>16.25</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466</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467</v>
      </c>
      <c r="X130" s="765"/>
      <c r="Y130" s="765"/>
      <c r="Z130" s="766"/>
      <c r="AA130" s="767">
        <v>7288538</v>
      </c>
      <c r="AB130" s="768"/>
      <c r="AC130" s="768"/>
      <c r="AD130" s="768"/>
      <c r="AE130" s="769"/>
      <c r="AF130" s="770">
        <v>6484826</v>
      </c>
      <c r="AG130" s="768"/>
      <c r="AH130" s="768"/>
      <c r="AI130" s="768"/>
      <c r="AJ130" s="769"/>
      <c r="AK130" s="770">
        <v>6678697</v>
      </c>
      <c r="AL130" s="768"/>
      <c r="AM130" s="768"/>
      <c r="AN130" s="768"/>
      <c r="AO130" s="769"/>
      <c r="AP130" s="771"/>
      <c r="AQ130" s="772"/>
      <c r="AR130" s="772"/>
      <c r="AS130" s="772"/>
      <c r="AT130" s="773"/>
      <c r="AU130" s="237"/>
      <c r="AV130" s="237"/>
      <c r="AW130" s="237"/>
      <c r="AX130" s="737" t="s">
        <v>468</v>
      </c>
      <c r="AY130" s="738"/>
      <c r="AZ130" s="738"/>
      <c r="BA130" s="738"/>
      <c r="BB130" s="738"/>
      <c r="BC130" s="738"/>
      <c r="BD130" s="738"/>
      <c r="BE130" s="739"/>
      <c r="BF130" s="740">
        <v>-1.3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469</v>
      </c>
      <c r="X131" s="748"/>
      <c r="Y131" s="748"/>
      <c r="Z131" s="749"/>
      <c r="AA131" s="750">
        <v>68571776</v>
      </c>
      <c r="AB131" s="751"/>
      <c r="AC131" s="751"/>
      <c r="AD131" s="751"/>
      <c r="AE131" s="752"/>
      <c r="AF131" s="753">
        <v>70170442</v>
      </c>
      <c r="AG131" s="751"/>
      <c r="AH131" s="751"/>
      <c r="AI131" s="751"/>
      <c r="AJ131" s="752"/>
      <c r="AK131" s="753">
        <v>70509647</v>
      </c>
      <c r="AL131" s="751"/>
      <c r="AM131" s="751"/>
      <c r="AN131" s="751"/>
      <c r="AO131" s="752"/>
      <c r="AP131" s="754"/>
      <c r="AQ131" s="755"/>
      <c r="AR131" s="755"/>
      <c r="AS131" s="755"/>
      <c r="AT131" s="756"/>
      <c r="AU131" s="237"/>
      <c r="AV131" s="237"/>
      <c r="AW131" s="237"/>
      <c r="AX131" s="715" t="s">
        <v>470</v>
      </c>
      <c r="AY131" s="716"/>
      <c r="AZ131" s="716"/>
      <c r="BA131" s="716"/>
      <c r="BB131" s="716"/>
      <c r="BC131" s="716"/>
      <c r="BD131" s="716"/>
      <c r="BE131" s="717"/>
      <c r="BF131" s="718" t="s">
        <v>111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471</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472</v>
      </c>
      <c r="W132" s="728"/>
      <c r="X132" s="728"/>
      <c r="Y132" s="728"/>
      <c r="Z132" s="729"/>
      <c r="AA132" s="730">
        <v>-2.0980337449999999</v>
      </c>
      <c r="AB132" s="731"/>
      <c r="AC132" s="731"/>
      <c r="AD132" s="731"/>
      <c r="AE132" s="732"/>
      <c r="AF132" s="733">
        <v>-0.99646000700000004</v>
      </c>
      <c r="AG132" s="731"/>
      <c r="AH132" s="731"/>
      <c r="AI132" s="731"/>
      <c r="AJ132" s="732"/>
      <c r="AK132" s="733">
        <v>-0.92744472300000003</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473</v>
      </c>
      <c r="W133" s="707"/>
      <c r="X133" s="707"/>
      <c r="Y133" s="707"/>
      <c r="Z133" s="708"/>
      <c r="AA133" s="709">
        <v>-2</v>
      </c>
      <c r="AB133" s="710"/>
      <c r="AC133" s="710"/>
      <c r="AD133" s="710"/>
      <c r="AE133" s="711"/>
      <c r="AF133" s="709">
        <v>-1.7</v>
      </c>
      <c r="AG133" s="710"/>
      <c r="AH133" s="710"/>
      <c r="AI133" s="710"/>
      <c r="AJ133" s="711"/>
      <c r="AK133" s="709">
        <v>-1.3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29" t="s">
        <v>476</v>
      </c>
      <c r="L7" s="256"/>
      <c r="M7" s="257" t="s">
        <v>477</v>
      </c>
      <c r="N7" s="258"/>
    </row>
    <row r="8" spans="1:16">
      <c r="A8" s="250"/>
      <c r="B8" s="246"/>
      <c r="C8" s="246"/>
      <c r="D8" s="246"/>
      <c r="E8" s="246"/>
      <c r="F8" s="246"/>
      <c r="G8" s="259"/>
      <c r="H8" s="260"/>
      <c r="I8" s="260"/>
      <c r="J8" s="261"/>
      <c r="K8" s="1130"/>
      <c r="L8" s="262" t="s">
        <v>478</v>
      </c>
      <c r="M8" s="263" t="s">
        <v>479</v>
      </c>
      <c r="N8" s="264" t="s">
        <v>480</v>
      </c>
    </row>
    <row r="9" spans="1:16">
      <c r="A9" s="250"/>
      <c r="B9" s="246"/>
      <c r="C9" s="246"/>
      <c r="D9" s="246"/>
      <c r="E9" s="246"/>
      <c r="F9" s="246"/>
      <c r="G9" s="1143" t="s">
        <v>481</v>
      </c>
      <c r="H9" s="1144"/>
      <c r="I9" s="1144"/>
      <c r="J9" s="1145"/>
      <c r="K9" s="265">
        <v>21705817</v>
      </c>
      <c r="L9" s="266">
        <v>50647</v>
      </c>
      <c r="M9" s="267">
        <v>56186</v>
      </c>
      <c r="N9" s="268">
        <v>-9.9</v>
      </c>
    </row>
    <row r="10" spans="1:16">
      <c r="A10" s="250"/>
      <c r="B10" s="246"/>
      <c r="C10" s="246"/>
      <c r="D10" s="246"/>
      <c r="E10" s="246"/>
      <c r="F10" s="246"/>
      <c r="G10" s="1143" t="s">
        <v>482</v>
      </c>
      <c r="H10" s="1144"/>
      <c r="I10" s="1144"/>
      <c r="J10" s="1145"/>
      <c r="K10" s="269">
        <v>397647</v>
      </c>
      <c r="L10" s="270">
        <v>928</v>
      </c>
      <c r="M10" s="271">
        <v>3767</v>
      </c>
      <c r="N10" s="272">
        <v>-75.400000000000006</v>
      </c>
    </row>
    <row r="11" spans="1:16" ht="13.5" customHeight="1">
      <c r="A11" s="250"/>
      <c r="B11" s="246"/>
      <c r="C11" s="246"/>
      <c r="D11" s="246"/>
      <c r="E11" s="246"/>
      <c r="F11" s="246"/>
      <c r="G11" s="1143" t="s">
        <v>483</v>
      </c>
      <c r="H11" s="1144"/>
      <c r="I11" s="1144"/>
      <c r="J11" s="1145"/>
      <c r="K11" s="269">
        <v>122638</v>
      </c>
      <c r="L11" s="270">
        <v>286</v>
      </c>
      <c r="M11" s="271">
        <v>1509</v>
      </c>
      <c r="N11" s="272">
        <v>-81</v>
      </c>
    </row>
    <row r="12" spans="1:16" ht="13.5" customHeight="1">
      <c r="A12" s="250"/>
      <c r="B12" s="246"/>
      <c r="C12" s="246"/>
      <c r="D12" s="246"/>
      <c r="E12" s="246"/>
      <c r="F12" s="246"/>
      <c r="G12" s="1143" t="s">
        <v>484</v>
      </c>
      <c r="H12" s="1144"/>
      <c r="I12" s="1144"/>
      <c r="J12" s="1145"/>
      <c r="K12" s="269">
        <v>390266</v>
      </c>
      <c r="L12" s="270">
        <v>911</v>
      </c>
      <c r="M12" s="271">
        <v>918</v>
      </c>
      <c r="N12" s="272">
        <v>-0.8</v>
      </c>
    </row>
    <row r="13" spans="1:16" ht="13.5" customHeight="1">
      <c r="A13" s="250"/>
      <c r="B13" s="246"/>
      <c r="C13" s="246"/>
      <c r="D13" s="246"/>
      <c r="E13" s="246"/>
      <c r="F13" s="246"/>
      <c r="G13" s="1143" t="s">
        <v>485</v>
      </c>
      <c r="H13" s="1144"/>
      <c r="I13" s="1144"/>
      <c r="J13" s="1145"/>
      <c r="K13" s="269" t="s">
        <v>486</v>
      </c>
      <c r="L13" s="270" t="s">
        <v>486</v>
      </c>
      <c r="M13" s="271">
        <v>18</v>
      </c>
      <c r="N13" s="272" t="s">
        <v>486</v>
      </c>
    </row>
    <row r="14" spans="1:16" ht="13.5" customHeight="1">
      <c r="A14" s="250"/>
      <c r="B14" s="246"/>
      <c r="C14" s="246"/>
      <c r="D14" s="246"/>
      <c r="E14" s="246"/>
      <c r="F14" s="246"/>
      <c r="G14" s="1143" t="s">
        <v>487</v>
      </c>
      <c r="H14" s="1144"/>
      <c r="I14" s="1144"/>
      <c r="J14" s="1145"/>
      <c r="K14" s="269">
        <v>919419</v>
      </c>
      <c r="L14" s="270">
        <v>2145</v>
      </c>
      <c r="M14" s="271">
        <v>2305</v>
      </c>
      <c r="N14" s="272">
        <v>-6.9</v>
      </c>
    </row>
    <row r="15" spans="1:16" ht="13.5" customHeight="1">
      <c r="A15" s="250"/>
      <c r="B15" s="246"/>
      <c r="C15" s="246"/>
      <c r="D15" s="246"/>
      <c r="E15" s="246"/>
      <c r="F15" s="246"/>
      <c r="G15" s="1143" t="s">
        <v>488</v>
      </c>
      <c r="H15" s="1144"/>
      <c r="I15" s="1144"/>
      <c r="J15" s="1145"/>
      <c r="K15" s="269">
        <v>245270</v>
      </c>
      <c r="L15" s="270">
        <v>572</v>
      </c>
      <c r="M15" s="271">
        <v>1282</v>
      </c>
      <c r="N15" s="272">
        <v>-55.4</v>
      </c>
    </row>
    <row r="16" spans="1:16">
      <c r="A16" s="250"/>
      <c r="B16" s="246"/>
      <c r="C16" s="246"/>
      <c r="D16" s="246"/>
      <c r="E16" s="246"/>
      <c r="F16" s="246"/>
      <c r="G16" s="1146" t="s">
        <v>489</v>
      </c>
      <c r="H16" s="1147"/>
      <c r="I16" s="1147"/>
      <c r="J16" s="1148"/>
      <c r="K16" s="270">
        <v>-1335271</v>
      </c>
      <c r="L16" s="270">
        <v>-3116</v>
      </c>
      <c r="M16" s="271">
        <v>-4349</v>
      </c>
      <c r="N16" s="272">
        <v>-28.4</v>
      </c>
    </row>
    <row r="17" spans="1:16">
      <c r="A17" s="250"/>
      <c r="B17" s="246"/>
      <c r="C17" s="246"/>
      <c r="D17" s="246"/>
      <c r="E17" s="246"/>
      <c r="F17" s="246"/>
      <c r="G17" s="1146" t="s">
        <v>170</v>
      </c>
      <c r="H17" s="1147"/>
      <c r="I17" s="1147"/>
      <c r="J17" s="1148"/>
      <c r="K17" s="270">
        <v>22445786</v>
      </c>
      <c r="L17" s="270">
        <v>52373</v>
      </c>
      <c r="M17" s="271">
        <v>61636</v>
      </c>
      <c r="N17" s="272">
        <v>-15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40" t="s">
        <v>494</v>
      </c>
      <c r="H21" s="1141"/>
      <c r="I21" s="1141"/>
      <c r="J21" s="1142"/>
      <c r="K21" s="282">
        <v>4.8899999999999997</v>
      </c>
      <c r="L21" s="283">
        <v>6.07</v>
      </c>
      <c r="M21" s="284">
        <v>-1.18</v>
      </c>
      <c r="N21" s="251"/>
      <c r="O21" s="285"/>
      <c r="P21" s="281"/>
    </row>
    <row r="22" spans="1:16" s="286" customFormat="1">
      <c r="A22" s="281"/>
      <c r="B22" s="251"/>
      <c r="C22" s="251"/>
      <c r="D22" s="251"/>
      <c r="E22" s="251"/>
      <c r="F22" s="251"/>
      <c r="G22" s="1140" t="s">
        <v>495</v>
      </c>
      <c r="H22" s="1141"/>
      <c r="I22" s="1141"/>
      <c r="J22" s="1142"/>
      <c r="K22" s="287">
        <v>101</v>
      </c>
      <c r="L22" s="288">
        <v>100.6</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29" t="s">
        <v>476</v>
      </c>
      <c r="L30" s="256"/>
      <c r="M30" s="257" t="s">
        <v>477</v>
      </c>
      <c r="N30" s="258"/>
    </row>
    <row r="31" spans="1:16">
      <c r="A31" s="250"/>
      <c r="B31" s="246"/>
      <c r="C31" s="246"/>
      <c r="D31" s="246"/>
      <c r="E31" s="246"/>
      <c r="F31" s="246"/>
      <c r="G31" s="259"/>
      <c r="H31" s="260"/>
      <c r="I31" s="260"/>
      <c r="J31" s="261"/>
      <c r="K31" s="1130"/>
      <c r="L31" s="262" t="s">
        <v>478</v>
      </c>
      <c r="M31" s="263" t="s">
        <v>479</v>
      </c>
      <c r="N31" s="264" t="s">
        <v>480</v>
      </c>
    </row>
    <row r="32" spans="1:16" ht="27" customHeight="1">
      <c r="A32" s="250"/>
      <c r="B32" s="246"/>
      <c r="C32" s="246"/>
      <c r="D32" s="246"/>
      <c r="E32" s="246"/>
      <c r="F32" s="246"/>
      <c r="G32" s="1131" t="s">
        <v>499</v>
      </c>
      <c r="H32" s="1132"/>
      <c r="I32" s="1132"/>
      <c r="J32" s="1133"/>
      <c r="K32" s="296">
        <v>6260799</v>
      </c>
      <c r="L32" s="296">
        <v>14609</v>
      </c>
      <c r="M32" s="297">
        <v>26755</v>
      </c>
      <c r="N32" s="298">
        <v>-45.4</v>
      </c>
    </row>
    <row r="33" spans="1:16" ht="13.5" customHeight="1">
      <c r="A33" s="250"/>
      <c r="B33" s="246"/>
      <c r="C33" s="246"/>
      <c r="D33" s="246"/>
      <c r="E33" s="246"/>
      <c r="F33" s="246"/>
      <c r="G33" s="1131" t="s">
        <v>500</v>
      </c>
      <c r="H33" s="1132"/>
      <c r="I33" s="1132"/>
      <c r="J33" s="1133"/>
      <c r="K33" s="296" t="s">
        <v>486</v>
      </c>
      <c r="L33" s="296" t="s">
        <v>486</v>
      </c>
      <c r="M33" s="297" t="s">
        <v>486</v>
      </c>
      <c r="N33" s="298" t="s">
        <v>486</v>
      </c>
    </row>
    <row r="34" spans="1:16" ht="27" customHeight="1">
      <c r="A34" s="250"/>
      <c r="B34" s="246"/>
      <c r="C34" s="246"/>
      <c r="D34" s="246"/>
      <c r="E34" s="246"/>
      <c r="F34" s="246"/>
      <c r="G34" s="1131" t="s">
        <v>501</v>
      </c>
      <c r="H34" s="1132"/>
      <c r="I34" s="1132"/>
      <c r="J34" s="1133"/>
      <c r="K34" s="296" t="s">
        <v>486</v>
      </c>
      <c r="L34" s="296" t="s">
        <v>486</v>
      </c>
      <c r="M34" s="297">
        <v>35</v>
      </c>
      <c r="N34" s="298" t="s">
        <v>486</v>
      </c>
    </row>
    <row r="35" spans="1:16" ht="27" customHeight="1">
      <c r="A35" s="250"/>
      <c r="B35" s="246"/>
      <c r="C35" s="246"/>
      <c r="D35" s="246"/>
      <c r="E35" s="246"/>
      <c r="F35" s="246"/>
      <c r="G35" s="1131" t="s">
        <v>502</v>
      </c>
      <c r="H35" s="1132"/>
      <c r="I35" s="1132"/>
      <c r="J35" s="1133"/>
      <c r="K35" s="296">
        <v>1590743</v>
      </c>
      <c r="L35" s="296">
        <v>3712</v>
      </c>
      <c r="M35" s="297">
        <v>6876</v>
      </c>
      <c r="N35" s="298">
        <v>-46</v>
      </c>
    </row>
    <row r="36" spans="1:16" ht="27" customHeight="1">
      <c r="A36" s="250"/>
      <c r="B36" s="246"/>
      <c r="C36" s="246"/>
      <c r="D36" s="246"/>
      <c r="E36" s="246"/>
      <c r="F36" s="246"/>
      <c r="G36" s="1131" t="s">
        <v>503</v>
      </c>
      <c r="H36" s="1132"/>
      <c r="I36" s="1132"/>
      <c r="J36" s="1133"/>
      <c r="K36" s="296">
        <v>190300</v>
      </c>
      <c r="L36" s="296">
        <v>444</v>
      </c>
      <c r="M36" s="297">
        <v>711</v>
      </c>
      <c r="N36" s="298">
        <v>-37.6</v>
      </c>
    </row>
    <row r="37" spans="1:16" ht="13.5" customHeight="1">
      <c r="A37" s="250"/>
      <c r="B37" s="246"/>
      <c r="C37" s="246"/>
      <c r="D37" s="246"/>
      <c r="E37" s="246"/>
      <c r="F37" s="246"/>
      <c r="G37" s="1131" t="s">
        <v>504</v>
      </c>
      <c r="H37" s="1132"/>
      <c r="I37" s="1132"/>
      <c r="J37" s="1133"/>
      <c r="K37" s="296">
        <v>243570</v>
      </c>
      <c r="L37" s="296">
        <v>568</v>
      </c>
      <c r="M37" s="297">
        <v>1771</v>
      </c>
      <c r="N37" s="298">
        <v>-67.900000000000006</v>
      </c>
    </row>
    <row r="38" spans="1:16" ht="27" customHeight="1">
      <c r="A38" s="250"/>
      <c r="B38" s="246"/>
      <c r="C38" s="246"/>
      <c r="D38" s="246"/>
      <c r="E38" s="246"/>
      <c r="F38" s="246"/>
      <c r="G38" s="1134" t="s">
        <v>505</v>
      </c>
      <c r="H38" s="1135"/>
      <c r="I38" s="1135"/>
      <c r="J38" s="1136"/>
      <c r="K38" s="299" t="s">
        <v>486</v>
      </c>
      <c r="L38" s="299" t="s">
        <v>486</v>
      </c>
      <c r="M38" s="300">
        <v>0</v>
      </c>
      <c r="N38" s="301" t="s">
        <v>486</v>
      </c>
      <c r="O38" s="295"/>
    </row>
    <row r="39" spans="1:16">
      <c r="A39" s="250"/>
      <c r="B39" s="246"/>
      <c r="C39" s="246"/>
      <c r="D39" s="246"/>
      <c r="E39" s="246"/>
      <c r="F39" s="246"/>
      <c r="G39" s="1134" t="s">
        <v>506</v>
      </c>
      <c r="H39" s="1135"/>
      <c r="I39" s="1135"/>
      <c r="J39" s="1136"/>
      <c r="K39" s="302">
        <v>-2260653</v>
      </c>
      <c r="L39" s="302">
        <v>-5275</v>
      </c>
      <c r="M39" s="303">
        <v>-7763</v>
      </c>
      <c r="N39" s="304">
        <v>-32</v>
      </c>
      <c r="O39" s="295"/>
    </row>
    <row r="40" spans="1:16" ht="27" customHeight="1">
      <c r="A40" s="250"/>
      <c r="B40" s="246"/>
      <c r="C40" s="246"/>
      <c r="D40" s="246"/>
      <c r="E40" s="246"/>
      <c r="F40" s="246"/>
      <c r="G40" s="1131" t="s">
        <v>507</v>
      </c>
      <c r="H40" s="1132"/>
      <c r="I40" s="1132"/>
      <c r="J40" s="1133"/>
      <c r="K40" s="302">
        <v>-6678697</v>
      </c>
      <c r="L40" s="302">
        <v>-15584</v>
      </c>
      <c r="M40" s="303">
        <v>-22050</v>
      </c>
      <c r="N40" s="304">
        <v>-29.3</v>
      </c>
      <c r="O40" s="295"/>
    </row>
    <row r="41" spans="1:16">
      <c r="A41" s="250"/>
      <c r="B41" s="246"/>
      <c r="C41" s="246"/>
      <c r="D41" s="246"/>
      <c r="E41" s="246"/>
      <c r="F41" s="246"/>
      <c r="G41" s="1137" t="s">
        <v>281</v>
      </c>
      <c r="H41" s="1138"/>
      <c r="I41" s="1138"/>
      <c r="J41" s="1139"/>
      <c r="K41" s="296">
        <v>-653938</v>
      </c>
      <c r="L41" s="302">
        <v>-1526</v>
      </c>
      <c r="M41" s="303">
        <v>6336</v>
      </c>
      <c r="N41" s="304">
        <v>-124.1</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24" t="s">
        <v>476</v>
      </c>
      <c r="J49" s="1126" t="s">
        <v>511</v>
      </c>
      <c r="K49" s="1127"/>
      <c r="L49" s="1127"/>
      <c r="M49" s="1127"/>
      <c r="N49" s="1128"/>
    </row>
    <row r="50" spans="1:14">
      <c r="A50" s="250"/>
      <c r="B50" s="246"/>
      <c r="C50" s="246"/>
      <c r="D50" s="246"/>
      <c r="E50" s="246"/>
      <c r="F50" s="246"/>
      <c r="G50" s="314"/>
      <c r="H50" s="315"/>
      <c r="I50" s="1125"/>
      <c r="J50" s="316" t="s">
        <v>512</v>
      </c>
      <c r="K50" s="317" t="s">
        <v>513</v>
      </c>
      <c r="L50" s="318" t="s">
        <v>514</v>
      </c>
      <c r="M50" s="319" t="s">
        <v>515</v>
      </c>
      <c r="N50" s="320" t="s">
        <v>516</v>
      </c>
    </row>
    <row r="51" spans="1:14">
      <c r="A51" s="250"/>
      <c r="B51" s="246"/>
      <c r="C51" s="246"/>
      <c r="D51" s="246"/>
      <c r="E51" s="246"/>
      <c r="F51" s="246"/>
      <c r="G51" s="312" t="s">
        <v>517</v>
      </c>
      <c r="H51" s="313"/>
      <c r="I51" s="321">
        <v>17130388</v>
      </c>
      <c r="J51" s="322">
        <v>40193</v>
      </c>
      <c r="K51" s="323">
        <v>-28.8</v>
      </c>
      <c r="L51" s="324">
        <v>39425</v>
      </c>
      <c r="M51" s="325">
        <v>2.1</v>
      </c>
      <c r="N51" s="326">
        <v>-30.9</v>
      </c>
    </row>
    <row r="52" spans="1:14">
      <c r="A52" s="250"/>
      <c r="B52" s="246"/>
      <c r="C52" s="246"/>
      <c r="D52" s="246"/>
      <c r="E52" s="246"/>
      <c r="F52" s="246"/>
      <c r="G52" s="327"/>
      <c r="H52" s="328" t="s">
        <v>518</v>
      </c>
      <c r="I52" s="329">
        <v>13151994</v>
      </c>
      <c r="J52" s="330">
        <v>30858</v>
      </c>
      <c r="K52" s="331">
        <v>-33.200000000000003</v>
      </c>
      <c r="L52" s="332">
        <v>22414</v>
      </c>
      <c r="M52" s="333">
        <v>-0.1</v>
      </c>
      <c r="N52" s="334">
        <v>-33.1</v>
      </c>
    </row>
    <row r="53" spans="1:14">
      <c r="A53" s="250"/>
      <c r="B53" s="246"/>
      <c r="C53" s="246"/>
      <c r="D53" s="246"/>
      <c r="E53" s="246"/>
      <c r="F53" s="246"/>
      <c r="G53" s="312" t="s">
        <v>519</v>
      </c>
      <c r="H53" s="313"/>
      <c r="I53" s="321">
        <v>9983241</v>
      </c>
      <c r="J53" s="322">
        <v>23423</v>
      </c>
      <c r="K53" s="323">
        <v>-41.7</v>
      </c>
      <c r="L53" s="324">
        <v>43141</v>
      </c>
      <c r="M53" s="325">
        <v>9.4</v>
      </c>
      <c r="N53" s="326">
        <v>-51.1</v>
      </c>
    </row>
    <row r="54" spans="1:14">
      <c r="A54" s="250"/>
      <c r="B54" s="246"/>
      <c r="C54" s="246"/>
      <c r="D54" s="246"/>
      <c r="E54" s="246"/>
      <c r="F54" s="246"/>
      <c r="G54" s="327"/>
      <c r="H54" s="328" t="s">
        <v>518</v>
      </c>
      <c r="I54" s="329">
        <v>6393607</v>
      </c>
      <c r="J54" s="330">
        <v>15001</v>
      </c>
      <c r="K54" s="331">
        <v>-51.4</v>
      </c>
      <c r="L54" s="332">
        <v>21887</v>
      </c>
      <c r="M54" s="333">
        <v>-2.4</v>
      </c>
      <c r="N54" s="334">
        <v>-49</v>
      </c>
    </row>
    <row r="55" spans="1:14">
      <c r="A55" s="250"/>
      <c r="B55" s="246"/>
      <c r="C55" s="246"/>
      <c r="D55" s="246"/>
      <c r="E55" s="246"/>
      <c r="F55" s="246"/>
      <c r="G55" s="312" t="s">
        <v>520</v>
      </c>
      <c r="H55" s="313"/>
      <c r="I55" s="321">
        <v>13623091</v>
      </c>
      <c r="J55" s="322">
        <v>31931</v>
      </c>
      <c r="K55" s="323">
        <v>36.299999999999997</v>
      </c>
      <c r="L55" s="324">
        <v>45117</v>
      </c>
      <c r="M55" s="325">
        <v>4.5999999999999996</v>
      </c>
      <c r="N55" s="326">
        <v>31.7</v>
      </c>
    </row>
    <row r="56" spans="1:14">
      <c r="A56" s="250"/>
      <c r="B56" s="246"/>
      <c r="C56" s="246"/>
      <c r="D56" s="246"/>
      <c r="E56" s="246"/>
      <c r="F56" s="246"/>
      <c r="G56" s="327"/>
      <c r="H56" s="328" t="s">
        <v>518</v>
      </c>
      <c r="I56" s="329">
        <v>8587286</v>
      </c>
      <c r="J56" s="330">
        <v>20127</v>
      </c>
      <c r="K56" s="331">
        <v>34.200000000000003</v>
      </c>
      <c r="L56" s="332">
        <v>25589</v>
      </c>
      <c r="M56" s="333">
        <v>16.899999999999999</v>
      </c>
      <c r="N56" s="334">
        <v>17.3</v>
      </c>
    </row>
    <row r="57" spans="1:14">
      <c r="A57" s="250"/>
      <c r="B57" s="246"/>
      <c r="C57" s="246"/>
      <c r="D57" s="246"/>
      <c r="E57" s="246"/>
      <c r="F57" s="246"/>
      <c r="G57" s="312" t="s">
        <v>521</v>
      </c>
      <c r="H57" s="313"/>
      <c r="I57" s="321">
        <v>12095477</v>
      </c>
      <c r="J57" s="322">
        <v>28331</v>
      </c>
      <c r="K57" s="323">
        <v>-11.3</v>
      </c>
      <c r="L57" s="324">
        <v>43532</v>
      </c>
      <c r="M57" s="325">
        <v>-3.5</v>
      </c>
      <c r="N57" s="326">
        <v>-7.8</v>
      </c>
    </row>
    <row r="58" spans="1:14">
      <c r="A58" s="250"/>
      <c r="B58" s="246"/>
      <c r="C58" s="246"/>
      <c r="D58" s="246"/>
      <c r="E58" s="246"/>
      <c r="F58" s="246"/>
      <c r="G58" s="327"/>
      <c r="H58" s="328" t="s">
        <v>518</v>
      </c>
      <c r="I58" s="329">
        <v>8212543</v>
      </c>
      <c r="J58" s="330">
        <v>19236</v>
      </c>
      <c r="K58" s="331">
        <v>-4.4000000000000004</v>
      </c>
      <c r="L58" s="332">
        <v>25435</v>
      </c>
      <c r="M58" s="333">
        <v>-0.6</v>
      </c>
      <c r="N58" s="334">
        <v>-3.8</v>
      </c>
    </row>
    <row r="59" spans="1:14">
      <c r="A59" s="250"/>
      <c r="B59" s="246"/>
      <c r="C59" s="246"/>
      <c r="D59" s="246"/>
      <c r="E59" s="246"/>
      <c r="F59" s="246"/>
      <c r="G59" s="312" t="s">
        <v>522</v>
      </c>
      <c r="H59" s="313"/>
      <c r="I59" s="321">
        <v>9010155</v>
      </c>
      <c r="J59" s="322">
        <v>21024</v>
      </c>
      <c r="K59" s="323">
        <v>-25.8</v>
      </c>
      <c r="L59" s="324">
        <v>39893</v>
      </c>
      <c r="M59" s="325">
        <v>-8.4</v>
      </c>
      <c r="N59" s="326">
        <v>-17.399999999999999</v>
      </c>
    </row>
    <row r="60" spans="1:14">
      <c r="A60" s="250"/>
      <c r="B60" s="246"/>
      <c r="C60" s="246"/>
      <c r="D60" s="246"/>
      <c r="E60" s="246"/>
      <c r="F60" s="246"/>
      <c r="G60" s="327"/>
      <c r="H60" s="328" t="s">
        <v>518</v>
      </c>
      <c r="I60" s="335">
        <v>6661168</v>
      </c>
      <c r="J60" s="330">
        <v>15543</v>
      </c>
      <c r="K60" s="331">
        <v>-19.2</v>
      </c>
      <c r="L60" s="332">
        <v>26170</v>
      </c>
      <c r="M60" s="333">
        <v>2.9</v>
      </c>
      <c r="N60" s="334">
        <v>-22.1</v>
      </c>
    </row>
    <row r="61" spans="1:14">
      <c r="A61" s="250"/>
      <c r="B61" s="246"/>
      <c r="C61" s="246"/>
      <c r="D61" s="246"/>
      <c r="E61" s="246"/>
      <c r="F61" s="246"/>
      <c r="G61" s="312" t="s">
        <v>523</v>
      </c>
      <c r="H61" s="336"/>
      <c r="I61" s="337">
        <v>12368470</v>
      </c>
      <c r="J61" s="338">
        <v>28980</v>
      </c>
      <c r="K61" s="339">
        <v>-14.3</v>
      </c>
      <c r="L61" s="340">
        <v>42222</v>
      </c>
      <c r="M61" s="341">
        <v>0.8</v>
      </c>
      <c r="N61" s="326">
        <v>-15.1</v>
      </c>
    </row>
    <row r="62" spans="1:14">
      <c r="A62" s="250"/>
      <c r="B62" s="246"/>
      <c r="C62" s="246"/>
      <c r="D62" s="246"/>
      <c r="E62" s="246"/>
      <c r="F62" s="246"/>
      <c r="G62" s="327"/>
      <c r="H62" s="328" t="s">
        <v>518</v>
      </c>
      <c r="I62" s="329">
        <v>8601320</v>
      </c>
      <c r="J62" s="330">
        <v>20153</v>
      </c>
      <c r="K62" s="331">
        <v>-14.8</v>
      </c>
      <c r="L62" s="332">
        <v>24299</v>
      </c>
      <c r="M62" s="333">
        <v>3.3</v>
      </c>
      <c r="N62" s="334">
        <v>-18.100000000000001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49" t="s">
        <v>3</v>
      </c>
      <c r="D47" s="1149"/>
      <c r="E47" s="1150"/>
      <c r="F47" s="11">
        <v>8.9499999999999993</v>
      </c>
      <c r="G47" s="12">
        <v>8.4499999999999993</v>
      </c>
      <c r="H47" s="12">
        <v>7.07</v>
      </c>
      <c r="I47" s="12">
        <v>8.77</v>
      </c>
      <c r="J47" s="13">
        <v>9.75</v>
      </c>
    </row>
    <row r="48" spans="2:10" ht="57.75" customHeight="1">
      <c r="B48" s="14"/>
      <c r="C48" s="1151" t="s">
        <v>4</v>
      </c>
      <c r="D48" s="1151"/>
      <c r="E48" s="1152"/>
      <c r="F48" s="15">
        <v>5.6</v>
      </c>
      <c r="G48" s="16">
        <v>5.52</v>
      </c>
      <c r="H48" s="16">
        <v>5.62</v>
      </c>
      <c r="I48" s="16">
        <v>5.98</v>
      </c>
      <c r="J48" s="17">
        <v>5.65</v>
      </c>
    </row>
    <row r="49" spans="2:10" ht="57.75" customHeight="1" thickBot="1">
      <c r="B49" s="18"/>
      <c r="C49" s="1153" t="s">
        <v>5</v>
      </c>
      <c r="D49" s="1153"/>
      <c r="E49" s="1154"/>
      <c r="F49" s="19">
        <v>0.14000000000000001</v>
      </c>
      <c r="G49" s="20" t="s">
        <v>530</v>
      </c>
      <c r="H49" s="20" t="s">
        <v>531</v>
      </c>
      <c r="I49" s="20">
        <v>2.1800000000000002</v>
      </c>
      <c r="J49" s="21">
        <v>0.76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町田市役所</cp:lastModifiedBy>
  <cp:lastPrinted>2018-02-20T02:21:38Z</cp:lastPrinted>
  <dcterms:created xsi:type="dcterms:W3CDTF">2018-01-24T04:31:36Z</dcterms:created>
  <dcterms:modified xsi:type="dcterms:W3CDTF">2020-03-25T04:39:35Z</dcterms:modified>
  <cp:category/>
</cp:coreProperties>
</file>