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X:\5_情報システム運営\5_情報系システム\6_小規模システム【10年】\67_防災システム運用\02_防災情報システム（2018年度〜）\00_更改（2023年度稼働）\06_プロポーザル\15_0825案件公表\CMS\"/>
    </mc:Choice>
  </mc:AlternateContent>
  <xr:revisionPtr revIDLastSave="0" documentId="13_ncr:1_{263B76B9-D42B-40A8-8A89-46A57214245D}" xr6:coauthVersionLast="47" xr6:coauthVersionMax="47" xr10:uidLastSave="{00000000-0000-0000-0000-000000000000}"/>
  <bookViews>
    <workbookView xWindow="-2760" yWindow="-16320" windowWidth="29040" windowHeight="15720" tabRatio="496" xr2:uid="{00000000-000D-0000-FFFF-FFFF00000000}"/>
  </bookViews>
  <sheets>
    <sheet name="機能要件" sheetId="15" r:id="rId1"/>
  </sheets>
  <definedNames>
    <definedName name="_xlnm._FilterDatabase" localSheetId="0" hidden="1">機能要件!$A$3:$N$265</definedName>
    <definedName name="_Key1" localSheetId="0" hidden="1">#REF!</definedName>
    <definedName name="_Key1" hidden="1">#REF!</definedName>
    <definedName name="_Key2" localSheetId="0" hidden="1">#REF!</definedName>
    <definedName name="_Key2" hidden="1">#REF!</definedName>
    <definedName name="_Key3" localSheetId="0" hidden="1">#REF!</definedName>
    <definedName name="_Key3" hidden="1">#REF!</definedName>
    <definedName name="_Order1" hidden="1">255</definedName>
    <definedName name="_Order2" hidden="1">255</definedName>
    <definedName name="_Sort" localSheetId="0" hidden="1">#REF!</definedName>
    <definedName name="_Sort" hidden="1">#REF!</definedName>
    <definedName name="_xlnm.Print_Area" localSheetId="0">機能要件!$A$1:$F$265</definedName>
    <definedName name="tax" localSheetId="0">#REF!</definedName>
    <definedName name="tax">#REF!</definedName>
    <definedName name="タイミング" localSheetId="0">機能要件!#REF!</definedName>
    <definedName name="タイミング">#REF!</definedName>
    <definedName name="タイミング2" localSheetId="0">機能要件!#REF!</definedName>
    <definedName name="タイミング2">#REF!</definedName>
    <definedName name="リスト1" localSheetId="0">機能要件!#REF!</definedName>
    <definedName name="リスト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9" i="15" l="1"/>
  <c r="A265" i="15" l="1"/>
  <c r="A264" i="15"/>
  <c r="A263" i="15"/>
  <c r="A262" i="15"/>
  <c r="A261" i="15"/>
  <c r="A258" i="15"/>
  <c r="A257" i="15"/>
  <c r="A256" i="15"/>
  <c r="A255" i="15"/>
  <c r="A254" i="15"/>
  <c r="A253" i="15"/>
  <c r="A252" i="15"/>
  <c r="A250" i="15"/>
  <c r="A249" i="15"/>
  <c r="A248" i="15"/>
  <c r="A247" i="15"/>
  <c r="A246" i="15"/>
  <c r="A245" i="15"/>
  <c r="A244" i="15"/>
  <c r="A243" i="15"/>
  <c r="A242" i="15"/>
  <c r="A240" i="15"/>
  <c r="A239" i="15"/>
  <c r="A238" i="15"/>
  <c r="A237" i="15"/>
  <c r="A235" i="15"/>
  <c r="A234" i="15"/>
  <c r="A233" i="15"/>
  <c r="A232" i="15"/>
  <c r="A231" i="15"/>
  <c r="A228" i="15"/>
  <c r="A227" i="15"/>
  <c r="A226" i="15"/>
  <c r="A225" i="15"/>
  <c r="A224" i="15"/>
  <c r="A223" i="15"/>
  <c r="A222" i="15"/>
  <c r="A221" i="15"/>
  <c r="A220" i="15"/>
  <c r="A219" i="15"/>
  <c r="A218" i="15"/>
  <c r="A217" i="15"/>
  <c r="A216" i="15"/>
  <c r="A215" i="15"/>
  <c r="A214" i="15"/>
  <c r="A213" i="15"/>
  <c r="A212" i="15"/>
  <c r="A211" i="15"/>
  <c r="A210" i="15"/>
  <c r="A209" i="15"/>
  <c r="A208" i="15"/>
  <c r="A207" i="15"/>
  <c r="A206" i="15"/>
  <c r="A205" i="15"/>
  <c r="A203" i="15"/>
  <c r="A202" i="15"/>
  <c r="A201" i="15"/>
  <c r="A200" i="15"/>
  <c r="A199" i="15"/>
  <c r="A198" i="15"/>
  <c r="A196" i="15"/>
  <c r="A195" i="15"/>
  <c r="A194" i="15"/>
  <c r="A191" i="15"/>
  <c r="A190" i="15"/>
  <c r="A189" i="15"/>
  <c r="A188" i="15"/>
  <c r="A187" i="15"/>
  <c r="A186" i="15"/>
  <c r="A185" i="15"/>
  <c r="A184" i="15"/>
  <c r="A183" i="15"/>
  <c r="A182" i="15"/>
  <c r="A181" i="15"/>
  <c r="A180" i="15"/>
  <c r="A178" i="15"/>
  <c r="A177" i="15"/>
  <c r="A176" i="15"/>
  <c r="A174" i="15"/>
  <c r="A172" i="15"/>
  <c r="A171" i="15"/>
  <c r="A170" i="15"/>
  <c r="A167" i="15"/>
  <c r="A166" i="15"/>
  <c r="A165" i="15"/>
  <c r="A164" i="15"/>
  <c r="A163" i="15"/>
  <c r="A162" i="15"/>
  <c r="A161" i="15"/>
  <c r="A160" i="15"/>
  <c r="A159" i="15"/>
  <c r="A158" i="15"/>
  <c r="A157" i="15"/>
  <c r="A156" i="15"/>
  <c r="A155" i="15"/>
  <c r="A154" i="15"/>
  <c r="A153" i="15"/>
  <c r="A152" i="15"/>
  <c r="A151" i="15"/>
  <c r="A150" i="15"/>
  <c r="A149" i="15"/>
  <c r="A148" i="15"/>
  <c r="A146" i="15"/>
  <c r="A145" i="15"/>
  <c r="A144" i="15"/>
  <c r="A142" i="15"/>
  <c r="A141" i="15"/>
  <c r="A140" i="15"/>
  <c r="A138" i="15"/>
  <c r="A137" i="15"/>
  <c r="A136" i="15"/>
  <c r="A135" i="15"/>
  <c r="A134" i="15"/>
  <c r="A133" i="15"/>
  <c r="A132" i="15"/>
  <c r="A131" i="15"/>
  <c r="A130" i="15"/>
  <c r="A129" i="15"/>
  <c r="A128" i="15"/>
  <c r="A127" i="15"/>
  <c r="A126" i="15"/>
  <c r="A123" i="15"/>
  <c r="A122" i="15"/>
  <c r="A121" i="15"/>
  <c r="A120" i="15"/>
  <c r="A119" i="15"/>
  <c r="A118" i="15"/>
  <c r="A116" i="15"/>
  <c r="A115" i="15"/>
  <c r="A114" i="15"/>
  <c r="A113" i="15"/>
  <c r="A112" i="15"/>
  <c r="A111" i="15"/>
  <c r="A110" i="15"/>
  <c r="A109" i="15"/>
  <c r="A106" i="15"/>
  <c r="A105" i="15"/>
  <c r="A104" i="15"/>
  <c r="A103" i="15"/>
  <c r="A101" i="15"/>
  <c r="A100" i="15"/>
  <c r="A99" i="15"/>
  <c r="A97" i="15"/>
  <c r="A96" i="15"/>
  <c r="A95" i="15"/>
  <c r="A94" i="15"/>
  <c r="A93" i="15"/>
  <c r="A92" i="15"/>
  <c r="A91" i="15"/>
  <c r="A90" i="15"/>
  <c r="A89" i="15"/>
  <c r="A88" i="15"/>
  <c r="A87" i="15"/>
  <c r="A86" i="15"/>
  <c r="A85" i="15"/>
  <c r="A84" i="15"/>
  <c r="A83" i="15"/>
  <c r="A82" i="15"/>
  <c r="A81" i="15"/>
  <c r="A80" i="15"/>
  <c r="A77" i="15"/>
  <c r="A76" i="15"/>
  <c r="A75" i="15"/>
  <c r="A74" i="15"/>
  <c r="A73" i="15"/>
  <c r="A72" i="15"/>
  <c r="A71" i="15"/>
  <c r="A70" i="15"/>
  <c r="A69" i="15"/>
  <c r="A68" i="15"/>
  <c r="A67" i="15"/>
  <c r="A66" i="15"/>
  <c r="A65" i="15"/>
  <c r="A64" i="15"/>
  <c r="A63" i="15"/>
  <c r="A62" i="15"/>
  <c r="A61" i="15"/>
  <c r="A60" i="15"/>
  <c r="A59" i="15"/>
  <c r="A58" i="15"/>
  <c r="A57" i="15"/>
  <c r="A56" i="15"/>
  <c r="A54" i="15"/>
  <c r="A53" i="15"/>
  <c r="A52" i="15"/>
  <c r="A51" i="15"/>
  <c r="A50" i="15"/>
  <c r="A48" i="15"/>
  <c r="A46" i="15"/>
  <c r="A45" i="15"/>
  <c r="A44" i="15"/>
  <c r="A43" i="15"/>
  <c r="A42" i="15"/>
  <c r="A40" i="15"/>
  <c r="A39" i="15"/>
  <c r="A38" i="15"/>
  <c r="A37" i="15"/>
  <c r="A36" i="15"/>
  <c r="A33" i="15"/>
  <c r="A32" i="15"/>
  <c r="A30" i="15"/>
  <c r="A29" i="15"/>
  <c r="A28" i="15"/>
  <c r="A27" i="15"/>
  <c r="A26" i="15"/>
  <c r="A25" i="15"/>
  <c r="A24" i="15"/>
  <c r="A23" i="15"/>
  <c r="A21" i="15"/>
  <c r="A20" i="15"/>
  <c r="A19" i="15"/>
  <c r="A18" i="15"/>
  <c r="A17" i="15"/>
  <c r="A16" i="15"/>
  <c r="A15" i="15"/>
  <c r="A14" i="15"/>
  <c r="A13" i="15"/>
  <c r="A12" i="15"/>
  <c r="A11" i="15"/>
  <c r="A10" i="15"/>
  <c r="A9" i="15"/>
  <c r="A8" i="15"/>
  <c r="A7" i="15"/>
</calcChain>
</file>

<file path=xl/sharedStrings.xml><?xml version="1.0" encoding="utf-8"?>
<sst xmlns="http://schemas.openxmlformats.org/spreadsheetml/2006/main" count="611" uniqueCount="272">
  <si>
    <t>選択肢記述欄</t>
    <rPh sb="0" eb="3">
      <t>センタクシ</t>
    </rPh>
    <rPh sb="3" eb="5">
      <t>キジュツ</t>
    </rPh>
    <rPh sb="5" eb="6">
      <t>ラン</t>
    </rPh>
    <phoneticPr fontId="22"/>
  </si>
  <si>
    <t>質問項目</t>
    <rPh sb="0" eb="2">
      <t>シツモン</t>
    </rPh>
    <rPh sb="2" eb="4">
      <t>コウモク</t>
    </rPh>
    <phoneticPr fontId="22"/>
  </si>
  <si>
    <t>回答欄</t>
    <rPh sb="0" eb="2">
      <t>カイトウ</t>
    </rPh>
    <rPh sb="2" eb="3">
      <t>ラン</t>
    </rPh>
    <phoneticPr fontId="22"/>
  </si>
  <si>
    <t>選択</t>
    <rPh sb="0" eb="2">
      <t>センタク</t>
    </rPh>
    <phoneticPr fontId="22"/>
  </si>
  <si>
    <t>選択肢１</t>
    <rPh sb="0" eb="3">
      <t>センタクシ</t>
    </rPh>
    <phoneticPr fontId="22"/>
  </si>
  <si>
    <t>選択肢２</t>
    <rPh sb="0" eb="3">
      <t>センタクシ</t>
    </rPh>
    <phoneticPr fontId="22"/>
  </si>
  <si>
    <t>選択肢３</t>
    <rPh sb="0" eb="3">
      <t>センタクシ</t>
    </rPh>
    <phoneticPr fontId="22"/>
  </si>
  <si>
    <t>選択肢４</t>
    <rPh sb="0" eb="3">
      <t>センタクシ</t>
    </rPh>
    <phoneticPr fontId="22"/>
  </si>
  <si>
    <t>選択肢５</t>
    <rPh sb="0" eb="3">
      <t>センタクシ</t>
    </rPh>
    <phoneticPr fontId="22"/>
  </si>
  <si>
    <t>№</t>
    <phoneticPr fontId="22"/>
  </si>
  <si>
    <t>－</t>
    <phoneticPr fontId="1"/>
  </si>
  <si>
    <t>－</t>
    <phoneticPr fontId="1"/>
  </si>
  <si>
    <t>－</t>
    <phoneticPr fontId="1"/>
  </si>
  <si>
    <t>自由記載（別紙可）</t>
    <rPh sb="0" eb="2">
      <t>ジユウ</t>
    </rPh>
    <rPh sb="2" eb="4">
      <t>キサイ</t>
    </rPh>
    <rPh sb="5" eb="7">
      <t>ベッシ</t>
    </rPh>
    <rPh sb="7" eb="8">
      <t>カ</t>
    </rPh>
    <phoneticPr fontId="1"/>
  </si>
  <si>
    <t>雨量情報を地図上にレイヤにて表示できること。</t>
  </si>
  <si>
    <t>河川の水位情報を地図上にレイヤにて表示できること。</t>
    <phoneticPr fontId="1"/>
  </si>
  <si>
    <t>土砂災害警戒区域等の情報を地図上にレイヤにて表示できること。</t>
    <phoneticPr fontId="1"/>
  </si>
  <si>
    <t>表示した地図をＰＤＦ等の電子データにて出力することができること。</t>
  </si>
  <si>
    <t>1．ユーザ登録・管理機能</t>
    <phoneticPr fontId="1"/>
  </si>
  <si>
    <t>2．施設データ登録・管理機能</t>
    <phoneticPr fontId="1"/>
  </si>
  <si>
    <t>管理者権限で、ユーザの登録・更新・削除が行えること。</t>
    <rPh sb="3" eb="5">
      <t>ケンゲン</t>
    </rPh>
    <phoneticPr fontId="1"/>
  </si>
  <si>
    <t>管理者権限で、パスワードポリシーの設定ができること。</t>
    <rPh sb="3" eb="5">
      <t>ケンゲン</t>
    </rPh>
    <phoneticPr fontId="1"/>
  </si>
  <si>
    <t>クライアントからのログインは、ＩＤ、パスワードによるユーザ認証機能を有すること。</t>
    <phoneticPr fontId="1"/>
  </si>
  <si>
    <t>職員のメールアドレスの登録は、ユーザ本人が登録・変更できること。</t>
    <rPh sb="0" eb="2">
      <t>ショクイン</t>
    </rPh>
    <phoneticPr fontId="1"/>
  </si>
  <si>
    <t>管理者権限で、施設・設備情報を登録・更新・削除が行えること。</t>
    <rPh sb="0" eb="3">
      <t>カンリシャ</t>
    </rPh>
    <rPh sb="3" eb="5">
      <t>ケンゲン</t>
    </rPh>
    <phoneticPr fontId="1"/>
  </si>
  <si>
    <t>施設・設備の情報はCSVファイル等で一括登録ができること。</t>
    <phoneticPr fontId="1"/>
  </si>
  <si>
    <t>防災システム</t>
    <rPh sb="0" eb="2">
      <t>ボウサイ</t>
    </rPh>
    <phoneticPr fontId="22"/>
  </si>
  <si>
    <t>気象情報（台風情報、洪水情報、土砂災害警戒情報、記録的短時間大雨情報、竜巻情報、地震情報、津波情報、火山情報等）を受信すること。</t>
    <rPh sb="0" eb="2">
      <t>キショウ</t>
    </rPh>
    <rPh sb="2" eb="4">
      <t>ジョウホウ</t>
    </rPh>
    <rPh sb="5" eb="7">
      <t>タイフウ</t>
    </rPh>
    <rPh sb="7" eb="9">
      <t>ジョウホウ</t>
    </rPh>
    <rPh sb="10" eb="12">
      <t>コウズイ</t>
    </rPh>
    <rPh sb="12" eb="14">
      <t>ジョウホウ</t>
    </rPh>
    <rPh sb="15" eb="17">
      <t>ドシャ</t>
    </rPh>
    <rPh sb="17" eb="19">
      <t>サイガイ</t>
    </rPh>
    <rPh sb="19" eb="21">
      <t>ケイカイ</t>
    </rPh>
    <rPh sb="21" eb="23">
      <t>ジョウホウ</t>
    </rPh>
    <rPh sb="24" eb="27">
      <t>キロクテキ</t>
    </rPh>
    <rPh sb="27" eb="30">
      <t>タンジカン</t>
    </rPh>
    <rPh sb="30" eb="32">
      <t>オオアメ</t>
    </rPh>
    <rPh sb="32" eb="34">
      <t>ジョウホウ</t>
    </rPh>
    <rPh sb="35" eb="37">
      <t>タツマキ</t>
    </rPh>
    <rPh sb="37" eb="39">
      <t>ジョウホウ</t>
    </rPh>
    <rPh sb="40" eb="42">
      <t>ジシン</t>
    </rPh>
    <rPh sb="42" eb="44">
      <t>ジョウホウ</t>
    </rPh>
    <rPh sb="45" eb="47">
      <t>ツナミ</t>
    </rPh>
    <rPh sb="47" eb="49">
      <t>ジョウホウ</t>
    </rPh>
    <rPh sb="50" eb="52">
      <t>カザン</t>
    </rPh>
    <rPh sb="52" eb="54">
      <t>ジョウホウ</t>
    </rPh>
    <rPh sb="54" eb="55">
      <t>トウ</t>
    </rPh>
    <rPh sb="57" eb="59">
      <t>ジュシン</t>
    </rPh>
    <phoneticPr fontId="1"/>
  </si>
  <si>
    <t>受信した気象情報を、当市で採用しているメール配信システム（株式会社バイザー社：すぐメールシステム）へ配信すること。</t>
    <rPh sb="0" eb="2">
      <t>ジュシン</t>
    </rPh>
    <rPh sb="4" eb="6">
      <t>キショウ</t>
    </rPh>
    <rPh sb="6" eb="8">
      <t>ジョウホウ</t>
    </rPh>
    <rPh sb="10" eb="12">
      <t>トウシ</t>
    </rPh>
    <rPh sb="13" eb="15">
      <t>サイヨウ</t>
    </rPh>
    <rPh sb="22" eb="24">
      <t>ハイシン</t>
    </rPh>
    <rPh sb="29" eb="33">
      <t>カブ</t>
    </rPh>
    <rPh sb="37" eb="38">
      <t>シャ</t>
    </rPh>
    <rPh sb="50" eb="52">
      <t>ハイシン</t>
    </rPh>
    <phoneticPr fontId="1"/>
  </si>
  <si>
    <t>J-ALERTから情報を受信すること。</t>
    <rPh sb="9" eb="11">
      <t>ジョウホウ</t>
    </rPh>
    <rPh sb="12" eb="14">
      <t>ジュシン</t>
    </rPh>
    <phoneticPr fontId="1"/>
  </si>
  <si>
    <t>J-ALERTから受信した情報をレベル分けして、職員のメールアドレスに配信すること。</t>
    <rPh sb="9" eb="11">
      <t>ジュシン</t>
    </rPh>
    <rPh sb="13" eb="15">
      <t>ジョウホウ</t>
    </rPh>
    <rPh sb="19" eb="20">
      <t>ワ</t>
    </rPh>
    <rPh sb="24" eb="26">
      <t>ショクイン</t>
    </rPh>
    <rPh sb="35" eb="37">
      <t>ハイシン</t>
    </rPh>
    <phoneticPr fontId="1"/>
  </si>
  <si>
    <t>システムにID/PW入力にて、ログインできること。</t>
    <phoneticPr fontId="1"/>
  </si>
  <si>
    <t>登録した災害名が一覧で表示できること。</t>
    <phoneticPr fontId="1"/>
  </si>
  <si>
    <t>災害名を登録、更新、削除でき、CSVでデータ出力できること。</t>
    <phoneticPr fontId="1"/>
  </si>
  <si>
    <t>２．災害名管理</t>
    <rPh sb="2" eb="4">
      <t>サイガイ</t>
    </rPh>
    <rPh sb="4" eb="5">
      <t>メイ</t>
    </rPh>
    <rPh sb="5" eb="7">
      <t>カンリ</t>
    </rPh>
    <phoneticPr fontId="1"/>
  </si>
  <si>
    <t>訓練用災害名を手動登録できること。</t>
    <rPh sb="0" eb="3">
      <t>クンレンヨウ</t>
    </rPh>
    <rPh sb="3" eb="5">
      <t>サイガイ</t>
    </rPh>
    <rPh sb="5" eb="6">
      <t>メイ</t>
    </rPh>
    <rPh sb="7" eb="9">
      <t>シュドウ</t>
    </rPh>
    <rPh sb="9" eb="11">
      <t>トウロク</t>
    </rPh>
    <phoneticPr fontId="1"/>
  </si>
  <si>
    <t>１．基本機能</t>
    <rPh sb="2" eb="4">
      <t>キホン</t>
    </rPh>
    <rPh sb="4" eb="6">
      <t>キノウ</t>
    </rPh>
    <phoneticPr fontId="1"/>
  </si>
  <si>
    <t>掲示板の投稿一覧を表示できること。</t>
    <rPh sb="0" eb="3">
      <t>ケイジバン</t>
    </rPh>
    <rPh sb="4" eb="6">
      <t>トウコウ</t>
    </rPh>
    <rPh sb="6" eb="8">
      <t>イチラン</t>
    </rPh>
    <rPh sb="9" eb="11">
      <t>ヒョウジ</t>
    </rPh>
    <phoneticPr fontId="1"/>
  </si>
  <si>
    <t>投稿については、既読・未読の管理ができること。</t>
    <phoneticPr fontId="1"/>
  </si>
  <si>
    <t>テキストベースで新規投稿が行えること。また、関連する電子ファイルをアップロードできること。</t>
    <rPh sb="8" eb="10">
      <t>シンキ</t>
    </rPh>
    <phoneticPr fontId="1"/>
  </si>
  <si>
    <t>投稿に対してコメントを投稿できること。</t>
    <rPh sb="0" eb="2">
      <t>トウコウ</t>
    </rPh>
    <rPh sb="3" eb="4">
      <t>タイ</t>
    </rPh>
    <rPh sb="11" eb="13">
      <t>トウコウ</t>
    </rPh>
    <phoneticPr fontId="1"/>
  </si>
  <si>
    <t>自身で投稿した情報のみ編集・削除が行えること。</t>
    <rPh sb="0" eb="2">
      <t>ジシン</t>
    </rPh>
    <rPh sb="3" eb="5">
      <t>トウコウ</t>
    </rPh>
    <rPh sb="7" eb="9">
      <t>ジョウホウ</t>
    </rPh>
    <rPh sb="11" eb="13">
      <t>ヘンシュウ</t>
    </rPh>
    <rPh sb="14" eb="16">
      <t>サクジョ</t>
    </rPh>
    <rPh sb="17" eb="18">
      <t>オコナ</t>
    </rPh>
    <phoneticPr fontId="1"/>
  </si>
  <si>
    <t>３．お知らせ</t>
    <rPh sb="3" eb="4">
      <t>シ</t>
    </rPh>
    <phoneticPr fontId="1"/>
  </si>
  <si>
    <t>利用者に周知を図りたい情報や運用時のシステムメンテナンス日時等の案内などを登録し、表示できること。</t>
    <rPh sb="0" eb="2">
      <t>リヨウ</t>
    </rPh>
    <rPh sb="2" eb="3">
      <t>シャ</t>
    </rPh>
    <rPh sb="4" eb="6">
      <t>シュウチ</t>
    </rPh>
    <rPh sb="7" eb="8">
      <t>ハカ</t>
    </rPh>
    <rPh sb="11" eb="13">
      <t>ジョウホウ</t>
    </rPh>
    <rPh sb="14" eb="16">
      <t>ウンヨウ</t>
    </rPh>
    <rPh sb="16" eb="17">
      <t>ジ</t>
    </rPh>
    <rPh sb="28" eb="31">
      <t>ニチジナド</t>
    </rPh>
    <rPh sb="32" eb="34">
      <t>アンナイ</t>
    </rPh>
    <rPh sb="37" eb="39">
      <t>トウロク</t>
    </rPh>
    <rPh sb="41" eb="43">
      <t>ヒョウジ</t>
    </rPh>
    <phoneticPr fontId="1"/>
  </si>
  <si>
    <t>　◆ポータル機能</t>
    <rPh sb="6" eb="8">
      <t>キノウ</t>
    </rPh>
    <phoneticPr fontId="22"/>
  </si>
  <si>
    <t>システムログイン後に初期表示されるポータル画面では、市内概況が地図及び一覧で表示されること。</t>
    <phoneticPr fontId="1"/>
  </si>
  <si>
    <t>オンラインヘルプ（各画面の解説ボタンより、解説文を表示）で各メニューの解説を表示できること。</t>
    <phoneticPr fontId="1"/>
  </si>
  <si>
    <t>各画面共通のヘッダ部分を表示すること。</t>
    <phoneticPr fontId="1"/>
  </si>
  <si>
    <t>設定した条件に基づき、ヘッダ部分へアラート通知ができること。</t>
    <rPh sb="15" eb="16">
      <t>フン</t>
    </rPh>
    <phoneticPr fontId="1"/>
  </si>
  <si>
    <t>ヘッダ部分には、システム名称、ログインユーザー名等のシステム情報を表示できること。</t>
    <rPh sb="3" eb="5">
      <t>ブブン</t>
    </rPh>
    <rPh sb="12" eb="14">
      <t>メイショウ</t>
    </rPh>
    <rPh sb="23" eb="24">
      <t>メイ</t>
    </rPh>
    <rPh sb="24" eb="25">
      <t>トウ</t>
    </rPh>
    <rPh sb="30" eb="32">
      <t>ジョウホウ</t>
    </rPh>
    <rPh sb="33" eb="35">
      <t>ヒョウジ</t>
    </rPh>
    <phoneticPr fontId="1"/>
  </si>
  <si>
    <t>関連システムマスタで登録されたリンク情報を表示すること。
関連システムのURL情報をリンク先情報としてマスタ登録し、表示できること。
登録する関連システムは導入時に決定すること。リンクはシステムで編集可能であること。</t>
    <phoneticPr fontId="1"/>
  </si>
  <si>
    <t>登録されたクロノロジーに対して、受付数、重要度毎の件数、受付対処状況毎の受付件数、要望件数、対応件数、対応状況毎の対応件数を表示すること。
また、フィルタ、新着や重要情報等を色分け表示によるアラート表示し、各情報に遷移できること。</t>
    <phoneticPr fontId="1"/>
  </si>
  <si>
    <t>２．掲示板</t>
    <rPh sb="2" eb="5">
      <t>ケイジバン</t>
    </rPh>
    <phoneticPr fontId="1"/>
  </si>
  <si>
    <t>市の災害発生時における本部設置状況、避難情報発令状況、避難施設開設状況、クロノロジー登録状況を表形式で表示すること。
また、市内の各区や支所等の地域単位のクロノロジー登録状況を表形式で表示すること。</t>
    <rPh sb="29" eb="31">
      <t>シセツ</t>
    </rPh>
    <phoneticPr fontId="1"/>
  </si>
  <si>
    <t>　◆本部設置機能</t>
    <rPh sb="2" eb="4">
      <t>ホンブ</t>
    </rPh>
    <rPh sb="4" eb="6">
      <t>セッチ</t>
    </rPh>
    <rPh sb="6" eb="8">
      <t>キノウ</t>
    </rPh>
    <phoneticPr fontId="22"/>
  </si>
  <si>
    <t>配備態勢状況の履歴を保持し、市本部の本部設置状況の遷移を一覧表示できること。また、Excel、CSVでデータ出力できること。</t>
    <phoneticPr fontId="1"/>
  </si>
  <si>
    <t>市本部の態勢種別（警戒本部/災害対策本部等）、設置日時、廃止日時、所在地、所属、連絡先、報告者を登録・更新できること。</t>
    <rPh sb="0" eb="1">
      <t>シ</t>
    </rPh>
    <rPh sb="1" eb="3">
      <t>ホンブ</t>
    </rPh>
    <rPh sb="4" eb="6">
      <t>タイセイ</t>
    </rPh>
    <rPh sb="6" eb="8">
      <t>シュベツ</t>
    </rPh>
    <rPh sb="9" eb="11">
      <t>ケイカイ</t>
    </rPh>
    <rPh sb="11" eb="13">
      <t>ホンブ</t>
    </rPh>
    <rPh sb="14" eb="16">
      <t>サイガイ</t>
    </rPh>
    <rPh sb="16" eb="18">
      <t>タイサク</t>
    </rPh>
    <rPh sb="18" eb="20">
      <t>ホンブ</t>
    </rPh>
    <rPh sb="20" eb="21">
      <t>トウ</t>
    </rPh>
    <rPh sb="23" eb="25">
      <t>セッチ</t>
    </rPh>
    <rPh sb="25" eb="27">
      <t>ニチジ</t>
    </rPh>
    <rPh sb="28" eb="30">
      <t>ハイシ</t>
    </rPh>
    <rPh sb="30" eb="32">
      <t>ニチジ</t>
    </rPh>
    <rPh sb="48" eb="50">
      <t>トウロク</t>
    </rPh>
    <rPh sb="51" eb="53">
      <t>コウシン</t>
    </rPh>
    <phoneticPr fontId="1"/>
  </si>
  <si>
    <t>本部の態勢に応じ、部署ごとの職員配備人数を管理できること。
※職員参集の状況を、人員の充足率として本部で把握可能なこと。</t>
    <phoneticPr fontId="1"/>
  </si>
  <si>
    <t>　◆被害情報機能</t>
    <rPh sb="2" eb="4">
      <t>ヒガイ</t>
    </rPh>
    <rPh sb="4" eb="6">
      <t>ジョウホウ</t>
    </rPh>
    <rPh sb="6" eb="8">
      <t>キノウ</t>
    </rPh>
    <phoneticPr fontId="22"/>
  </si>
  <si>
    <t>被害情報を大まかな状況から詳細な状況を時系列に登録でき、ＧＩＳ上に被害状況を作図できること。</t>
    <phoneticPr fontId="1"/>
  </si>
  <si>
    <t>被害情報の登録に当たっては、基本情報はテンプレート文書より設定できること。</t>
    <rPh sb="0" eb="2">
      <t>ヒガイ</t>
    </rPh>
    <rPh sb="2" eb="4">
      <t>ジョウホウ</t>
    </rPh>
    <rPh sb="5" eb="7">
      <t>トウロク</t>
    </rPh>
    <rPh sb="8" eb="9">
      <t>ア</t>
    </rPh>
    <rPh sb="14" eb="16">
      <t>キホン</t>
    </rPh>
    <rPh sb="16" eb="18">
      <t>ジョウホウ</t>
    </rPh>
    <rPh sb="25" eb="27">
      <t>ブンショ</t>
    </rPh>
    <rPh sb="29" eb="31">
      <t>セッテイ</t>
    </rPh>
    <phoneticPr fontId="1"/>
  </si>
  <si>
    <t>被害状況の数値情報を登録できること。（消防庁4-2機能の集計対象）</t>
    <phoneticPr fontId="1"/>
  </si>
  <si>
    <t>登録した被害情報は、一覧表示、項目による並替えや抽出ができること。また、各事象や活動状況の緊急度や重要度に応じ、強調表示（文字色等）を変更すること。</t>
    <phoneticPr fontId="1"/>
  </si>
  <si>
    <t>合計欄に受付数、重要度毎の件数、対処状況毎の件数、要望件数、対処内容件数、対処内容の対処状況毎の件数の合計を表示できること。</t>
    <phoneticPr fontId="1"/>
  </si>
  <si>
    <t>登録状況に変化（新規登録・更新）があった際に、即時更新もしくは一定時間間隔ごとに自動更新されること。</t>
    <rPh sb="5" eb="7">
      <t>ヘンカ</t>
    </rPh>
    <rPh sb="8" eb="10">
      <t>シンキ</t>
    </rPh>
    <rPh sb="10" eb="12">
      <t>トウロク</t>
    </rPh>
    <rPh sb="13" eb="15">
      <t>コウシン</t>
    </rPh>
    <phoneticPr fontId="1"/>
  </si>
  <si>
    <t>各情報の詳細画面にリンクにて遷移ができること。</t>
  </si>
  <si>
    <t>条件指定して絞り込み検索できる機能を有すること。
（例）地域（区域）や受信日時、区分、件名、重要度、公開、対処状況、依頼フラグ
※検索キー詳細は導入時に協議し設定すること。</t>
    <rPh sb="26" eb="27">
      <t>レイ</t>
    </rPh>
    <phoneticPr fontId="1"/>
  </si>
  <si>
    <t>絞り込んだ情報は、Excel、CSVファイルとして出力し、印刷や二次利用ができること。</t>
    <phoneticPr fontId="1"/>
  </si>
  <si>
    <t>ネットワーク断絶時を考慮し、外部Excel、CSVからファイル取り込みによる一括登録ができること。</t>
    <phoneticPr fontId="1"/>
  </si>
  <si>
    <t>登録した被害情報を連絡票として出力でき、連絡票には、基本情報、対処要望、対処内容、地図が印字できること。</t>
    <rPh sb="4" eb="6">
      <t>ヒガイ</t>
    </rPh>
    <rPh sb="6" eb="8">
      <t>ジョウホウ</t>
    </rPh>
    <phoneticPr fontId="1"/>
  </si>
  <si>
    <t>登録した添付ファイル（画像のみ）を画像帳票として出力できること。
画像帳票には、基本情報、画像が印字できること。</t>
    <phoneticPr fontId="1"/>
  </si>
  <si>
    <t>市本部の態勢種別がヘッダ部分等で常時、確認ができること。</t>
    <rPh sb="0" eb="1">
      <t>シ</t>
    </rPh>
    <rPh sb="1" eb="3">
      <t>ホンブ</t>
    </rPh>
    <rPh sb="4" eb="6">
      <t>タイセイ</t>
    </rPh>
    <rPh sb="6" eb="8">
      <t>シュベツ</t>
    </rPh>
    <rPh sb="12" eb="14">
      <t>ブブン</t>
    </rPh>
    <rPh sb="14" eb="15">
      <t>トウ</t>
    </rPh>
    <rPh sb="16" eb="18">
      <t>ジョウジ</t>
    </rPh>
    <rPh sb="19" eb="21">
      <t>カクニン</t>
    </rPh>
    <phoneticPr fontId="1"/>
  </si>
  <si>
    <t>被害箇所について、GIS上でポイント・線及び面等の描画で登録し、住所反映できること。</t>
    <phoneticPr fontId="1"/>
  </si>
  <si>
    <t>画像（静止画・動画）をアップロードでき、アップロード時にサイズ圧縮すること。</t>
    <phoneticPr fontId="1"/>
  </si>
  <si>
    <t>被害数値情報については、消防庁様式の項目に準じた被害メモ項目とすること。</t>
    <phoneticPr fontId="1"/>
  </si>
  <si>
    <t>基本情報に設定するテンプレート文書を登録できること。</t>
    <phoneticPr fontId="1"/>
  </si>
  <si>
    <t>　◆避難施設機能</t>
    <rPh sb="2" eb="4">
      <t>ヒナン</t>
    </rPh>
    <rPh sb="4" eb="6">
      <t>シセツ</t>
    </rPh>
    <rPh sb="6" eb="8">
      <t>キノウ</t>
    </rPh>
    <phoneticPr fontId="22"/>
  </si>
  <si>
    <t>各避難施設状況（開設/閉鎖）を地図上にアイコン表示（アイコン色分け/概要表示）できること。</t>
  </si>
  <si>
    <t>避難施設マスタ管理以外の臨時避難施設については、避難施設名称、住所等も登録することができること。</t>
  </si>
  <si>
    <t>報告対象施設を検索し、各種情報を任意の画像・動画（WORD、PDF等）を添付し保存できること。</t>
    <phoneticPr fontId="1"/>
  </si>
  <si>
    <t>基本情報の配下に各施設の状況を時系列で登録できること。</t>
    <phoneticPr fontId="1"/>
  </si>
  <si>
    <t>開設状況について、CSVデータの一覧ファイルによる一括取込登録ができること。</t>
    <phoneticPr fontId="1"/>
  </si>
  <si>
    <t>２．運営情報</t>
    <rPh sb="2" eb="4">
      <t>ウンエイ</t>
    </rPh>
    <rPh sb="4" eb="6">
      <t>ジョウホウ</t>
    </rPh>
    <phoneticPr fontId="1"/>
  </si>
  <si>
    <t>その他共有事項を登録できること。</t>
    <phoneticPr fontId="1"/>
  </si>
  <si>
    <t>３．避難施設マスタ</t>
    <rPh sb="2" eb="4">
      <t>ヒナン</t>
    </rPh>
    <rPh sb="4" eb="6">
      <t>シセツ</t>
    </rPh>
    <phoneticPr fontId="1"/>
  </si>
  <si>
    <t>避難施設情報を一覧で表示すること。</t>
  </si>
  <si>
    <t>合計欄に、開設状況毎の数、避難施設数（臨時含む）、参集人員、収容可能人員、救護所併設数、要請有数、避難世帯数（自主避難数含む）、避難者数（自主避難数含む）の合計を表示すること。</t>
  </si>
  <si>
    <t>一覧画面上で、避難施設毎の運営情報を一括で編集操作ができること。</t>
  </si>
  <si>
    <t>避難施設アイコンを押下すると、概要情報（避難施設名や開設・閉鎖等）を表示できること。</t>
  </si>
  <si>
    <t>避難者状況（混雑状況、性別や種類（乳幼児、高齢者など）毎の人数）、避難施設被害状況（ライフライン被害状況など）、本部への要請を管理できること。</t>
    <phoneticPr fontId="1"/>
  </si>
  <si>
    <t>避難施設基本情報マスタを一括登録する際、Excel、CSV形式で一括で避難施設基本情報マスタファイルをインポートする機能を設けること。</t>
  </si>
  <si>
    <t>　◆備蓄物資機能</t>
    <rPh sb="2" eb="4">
      <t>ビチク</t>
    </rPh>
    <rPh sb="4" eb="6">
      <t>ブッシ</t>
    </rPh>
    <rPh sb="6" eb="8">
      <t>キノウ</t>
    </rPh>
    <phoneticPr fontId="22"/>
  </si>
  <si>
    <t>登録された備蓄物資を一覧で表示すること。また、一覧から個々の備蓄物資の詳細情報を表示できること。</t>
    <phoneticPr fontId="1"/>
  </si>
  <si>
    <t>備蓄情報を備蓄倉庫や品目単位に一覧表示で参照できること。</t>
    <phoneticPr fontId="1"/>
  </si>
  <si>
    <t>表示は備蓄情報の項目をキーにして検索し、一覧に表示する情報を絞り込めること。</t>
    <phoneticPr fontId="1"/>
  </si>
  <si>
    <t>一覧に表示する情報をソートでき、一覧を印刷及びCSV形式でファイル出力できること。</t>
    <phoneticPr fontId="1"/>
  </si>
  <si>
    <t>備蓄物資の出庫先、出庫日、品目・数量を登録し、在庫数を自動計算の上、備蓄物資情報を更新できること。</t>
    <phoneticPr fontId="1"/>
  </si>
  <si>
    <t>備蓄物資を別の備蓄倉庫に移動し、在庫数を自動計算の上、備蓄物資の数量を更新できること。</t>
    <phoneticPr fontId="1"/>
  </si>
  <si>
    <t>棚卸しにより、複数の備蓄物資を合算し、備蓄物資の情報を更新できること。</t>
    <phoneticPr fontId="1"/>
  </si>
  <si>
    <t>物資の入出庫の情報を履歴として確認できること。</t>
    <phoneticPr fontId="1"/>
  </si>
  <si>
    <t>２．備蓄倉庫マスタ</t>
    <rPh sb="2" eb="4">
      <t>ビチク</t>
    </rPh>
    <rPh sb="4" eb="6">
      <t>ソウコ</t>
    </rPh>
    <phoneticPr fontId="1"/>
  </si>
  <si>
    <t>マスタ登録された備蓄倉庫を一覧で表示すること。</t>
    <phoneticPr fontId="1"/>
  </si>
  <si>
    <t>３．備蓄品目マスタ</t>
    <rPh sb="2" eb="4">
      <t>ビチク</t>
    </rPh>
    <rPh sb="4" eb="6">
      <t>ヒンモク</t>
    </rPh>
    <phoneticPr fontId="1"/>
  </si>
  <si>
    <t>マスタ登録された備蓄品目を一覧で表示すること。</t>
    <phoneticPr fontId="1"/>
  </si>
  <si>
    <t>登録された物資要望を一覧で表示でき、避難施設の一覧からも、各避難施設の要請状況が管理できること。</t>
    <rPh sb="20" eb="22">
      <t>シセツ</t>
    </rPh>
    <rPh sb="32" eb="34">
      <t>シセツ</t>
    </rPh>
    <phoneticPr fontId="1"/>
  </si>
  <si>
    <t>物資要望を登録、更新、削除できること。</t>
    <phoneticPr fontId="1"/>
  </si>
  <si>
    <t>　◆GIS（地図情報）機能</t>
    <rPh sb="6" eb="8">
      <t>チズ</t>
    </rPh>
    <rPh sb="8" eb="10">
      <t>ジョウホウ</t>
    </rPh>
    <rPh sb="11" eb="13">
      <t>キノウ</t>
    </rPh>
    <phoneticPr fontId="22"/>
  </si>
  <si>
    <t>縮尺に応じて適切な災害情報を選択して表示できること。
マウス操作により地図の移動や，拡大・縮小が可能なこと。</t>
    <phoneticPr fontId="1"/>
  </si>
  <si>
    <t>システムで登録した災害情報が表示できること。</t>
    <phoneticPr fontId="1"/>
  </si>
  <si>
    <t>住所、座標値によって、地点移動ができること。</t>
    <phoneticPr fontId="1"/>
  </si>
  <si>
    <t>凡例について、アイコンまたは色＋文字情報で生成可能であること。</t>
    <rPh sb="0" eb="2">
      <t>ハンレイ</t>
    </rPh>
    <phoneticPr fontId="1"/>
  </si>
  <si>
    <t>UTMグリッドを表示可能とすること。（縮尺によって表示単位を変更すること）</t>
    <phoneticPr fontId="1"/>
  </si>
  <si>
    <t>緯度経度、UTM、目標物、住所を指定して中心位置を移動できること。</t>
    <phoneticPr fontId="1"/>
  </si>
  <si>
    <t>背景地図を切り替えることができ、パッケージとして採用する背景地図は全て背景化できること。</t>
    <rPh sb="24" eb="26">
      <t>サイヨウ</t>
    </rPh>
    <rPh sb="28" eb="30">
      <t>ハイケイ</t>
    </rPh>
    <rPh sb="30" eb="32">
      <t>チズ</t>
    </rPh>
    <rPh sb="33" eb="34">
      <t>スベ</t>
    </rPh>
    <rPh sb="35" eb="38">
      <t>ハイケイカ</t>
    </rPh>
    <phoneticPr fontId="1"/>
  </si>
  <si>
    <t>オンライン経由で地図データを取得することで、地図データ更新作業が不要で、常に最新地図データを参照できること。</t>
    <phoneticPr fontId="1"/>
  </si>
  <si>
    <t>地図の印刷ができる。以下の２つの指定が可能とすること。
・画面印刷　・印刷用紙サイズ指定印刷
地図印刷機能を有し、災害対応業務用途に限り、複製印刷に係る費用が別途発生しないこと。</t>
    <phoneticPr fontId="1"/>
  </si>
  <si>
    <t>　◆被害取りまとめ機能</t>
    <rPh sb="2" eb="4">
      <t>ヒガイ</t>
    </rPh>
    <rPh sb="4" eb="5">
      <t>ト</t>
    </rPh>
    <rPh sb="9" eb="11">
      <t>キノウ</t>
    </rPh>
    <phoneticPr fontId="22"/>
  </si>
  <si>
    <t>消防庁の第4号様式（災害概況即報）項目で、システム登録されている被災状況を集計表示できること。</t>
    <phoneticPr fontId="1"/>
  </si>
  <si>
    <t>消防庁4-2様式の情報を登録できること。対策部毎に登録できること。</t>
    <phoneticPr fontId="1"/>
  </si>
  <si>
    <t>被災集計は、被害情報機能で入力した被害数値情報を自動集計し、必要に応じて、手動でも修正ができること。</t>
    <rPh sb="6" eb="8">
      <t>ヒガイ</t>
    </rPh>
    <rPh sb="8" eb="10">
      <t>ジョウホウ</t>
    </rPh>
    <phoneticPr fontId="1"/>
  </si>
  <si>
    <t>広報発表で利用する様式頭紙、避難情報、気象情報、クロノロジー情報、本部設置情報を出力できること。</t>
    <phoneticPr fontId="1"/>
  </si>
  <si>
    <t>１．消防庁4-2</t>
    <rPh sb="2" eb="5">
      <t>ショウボウチョウ</t>
    </rPh>
    <phoneticPr fontId="1"/>
  </si>
  <si>
    <t>２．広報資料作成</t>
    <rPh sb="2" eb="4">
      <t>コウホウ</t>
    </rPh>
    <rPh sb="4" eb="6">
      <t>シリョウ</t>
    </rPh>
    <rPh sb="6" eb="8">
      <t>サクセイ</t>
    </rPh>
    <phoneticPr fontId="1"/>
  </si>
  <si>
    <t>　◆避難情報機能</t>
    <rPh sb="2" eb="4">
      <t>ヒナン</t>
    </rPh>
    <rPh sb="4" eb="6">
      <t>ジョウホウ</t>
    </rPh>
    <rPh sb="6" eb="8">
      <t>キノウ</t>
    </rPh>
    <phoneticPr fontId="22"/>
  </si>
  <si>
    <t>避難情報発令履歴を確認できること。</t>
    <phoneticPr fontId="1"/>
  </si>
  <si>
    <t>避難情報の発令状況（区域や内容）を一覧及びGIS上に可視化して表示できること。</t>
    <rPh sb="2" eb="4">
      <t>ジョウホウ</t>
    </rPh>
    <rPh sb="5" eb="7">
      <t>ハツレイ</t>
    </rPh>
    <phoneticPr fontId="1"/>
  </si>
  <si>
    <t>避難情報の発令対象地域は、対象エリア単位にマスタ化した対象地域からの選択入力及び自由入力ができること。</t>
    <phoneticPr fontId="1"/>
  </si>
  <si>
    <t>避難情報の発令対象地域を選出し、対象地域に対する発令情報を登録・更新・配信できること。</t>
    <rPh sb="7" eb="9">
      <t>タイショウ</t>
    </rPh>
    <phoneticPr fontId="1"/>
  </si>
  <si>
    <t>避難情報の発令対象世帯数・対象人数を登録できること。</t>
    <rPh sb="0" eb="2">
      <t>ヒナン</t>
    </rPh>
    <rPh sb="2" eb="4">
      <t>ジョウホウ</t>
    </rPh>
    <rPh sb="5" eb="7">
      <t>ハツレイ</t>
    </rPh>
    <phoneticPr fontId="1"/>
  </si>
  <si>
    <t>あらかじめ設定された地域ブロックの他に、任意の発令範囲を新規に設定できること。</t>
    <phoneticPr fontId="1"/>
  </si>
  <si>
    <t>マスタ登録された発令区域を一覧で表示できること。</t>
    <phoneticPr fontId="1"/>
  </si>
  <si>
    <t>地域（区域）や発令区域名により、対象発令区域マスタを検索および一覧表示することができること。</t>
  </si>
  <si>
    <t>２．発令区域マスタ</t>
    <rPh sb="2" eb="4">
      <t>ハツレイ</t>
    </rPh>
    <rPh sb="4" eb="6">
      <t>クイキ</t>
    </rPh>
    <phoneticPr fontId="1"/>
  </si>
  <si>
    <t>　◆避難発令支援機能</t>
    <rPh sb="2" eb="4">
      <t>ヒナン</t>
    </rPh>
    <rPh sb="4" eb="6">
      <t>ハツレイ</t>
    </rPh>
    <rPh sb="6" eb="8">
      <t>シエン</t>
    </rPh>
    <rPh sb="8" eb="10">
      <t>キノウ</t>
    </rPh>
    <phoneticPr fontId="22"/>
  </si>
  <si>
    <t>３．訓練モード</t>
    <rPh sb="2" eb="4">
      <t>クンレン</t>
    </rPh>
    <phoneticPr fontId="1"/>
  </si>
  <si>
    <t>訓練を実施した都度、訓練結果データを保持できること。</t>
    <phoneticPr fontId="1"/>
  </si>
  <si>
    <t>登録した被害情報に対し、他部署等に対処要望を依頼でき、要望に対する対処内容を管理できること。</t>
    <rPh sb="12" eb="15">
      <t>タブショ</t>
    </rPh>
    <phoneticPr fontId="1"/>
  </si>
  <si>
    <t>登録した被害情報の対応状況を更新できること。</t>
    <rPh sb="0" eb="2">
      <t>トウロク</t>
    </rPh>
    <rPh sb="6" eb="8">
      <t>ジョウホウ</t>
    </rPh>
    <phoneticPr fontId="1"/>
  </si>
  <si>
    <t>登録した被害情報は対応履歴を保持し、時系列で対応の推移を表示できること。</t>
    <rPh sb="0" eb="2">
      <t>トウロク</t>
    </rPh>
    <rPh sb="6" eb="8">
      <t>ジョウホウ</t>
    </rPh>
    <phoneticPr fontId="1"/>
  </si>
  <si>
    <t>受信した気象情報・地震情報やハザードマップ等と重ね合わせ、危険度を可視化し、現時点での発令推奨地域や避難誘導候補を表示し、避難情報の発令、避難施設の開設支援を実施できること。</t>
    <rPh sb="71" eb="73">
      <t>シセツ</t>
    </rPh>
    <phoneticPr fontId="1"/>
  </si>
  <si>
    <t>地図上から避難情報発令・避難施設開設操作が同時にできること。
なお、発令には必ず確認行為が必要となるようにし、自動での発令は行わないこと。</t>
    <rPh sb="14" eb="16">
      <t>シセツ</t>
    </rPh>
    <phoneticPr fontId="1"/>
  </si>
  <si>
    <t>避難施設管理機能や避難情報発令機能にもデータ反映すること。</t>
    <rPh sb="2" eb="4">
      <t>シセツ</t>
    </rPh>
    <phoneticPr fontId="1"/>
  </si>
  <si>
    <t>２．避難情報マスタ</t>
    <rPh sb="2" eb="4">
      <t>ヒナン</t>
    </rPh>
    <rPh sb="4" eb="6">
      <t>ジョウホウ</t>
    </rPh>
    <phoneticPr fontId="1"/>
  </si>
  <si>
    <t>地域（区域）や発令区域名により、対象避難情報マスタを検索および一覧表示することができること。</t>
  </si>
  <si>
    <t>　◆職員参集・安否確認機能</t>
    <rPh sb="2" eb="6">
      <t>ショクインサンシュウ</t>
    </rPh>
    <rPh sb="7" eb="11">
      <t>アンピカクニン</t>
    </rPh>
    <rPh sb="11" eb="13">
      <t>キノウ</t>
    </rPh>
    <phoneticPr fontId="22"/>
  </si>
  <si>
    <t>職員個人によるメールアドレスの登録、変更、削除が可能であること。</t>
    <phoneticPr fontId="1"/>
  </si>
  <si>
    <t>管理者によるプロファイル（氏名、メールアドレス、配備体制等）の登録、変更、削除が可能であること。</t>
    <phoneticPr fontId="1"/>
  </si>
  <si>
    <t>配信グループは、配備体制、組織（部、課等）、その他グループを作成できること。</t>
    <phoneticPr fontId="1"/>
  </si>
  <si>
    <t>宛先を配備体制、組織単位で任意に選択できること。</t>
    <phoneticPr fontId="1"/>
  </si>
  <si>
    <t>件名を個別に設定できること。</t>
    <phoneticPr fontId="1"/>
  </si>
  <si>
    <t>定型文（テンプレート）の登録、変更、削除及び利用ができること。</t>
    <phoneticPr fontId="1"/>
  </si>
  <si>
    <t>誤送信防止のため、送信前に送信内容の確認画面を表示できること。</t>
    <phoneticPr fontId="1"/>
  </si>
  <si>
    <t>一定時間の間に未回答の職員に対して再配信ができること。</t>
    <phoneticPr fontId="1"/>
  </si>
  <si>
    <t>参集メールを受信した職員にて、安否確認、登庁可否及び登庁時間、任意のメッセージを回答できること。</t>
    <phoneticPr fontId="1"/>
  </si>
  <si>
    <t>回答結果をリスト又はグラフにて表示、確認できること。</t>
    <phoneticPr fontId="1"/>
  </si>
  <si>
    <t>回答結果は組織、グループ単位で参照できること。</t>
    <phoneticPr fontId="1"/>
  </si>
  <si>
    <t>配信結果（災害種別、配信日時、件名、自動／手動、配信対象等）を履歴として一覧表示、出力ができること。</t>
    <phoneticPr fontId="1"/>
  </si>
  <si>
    <t>再配信の条件（回数、間隔等）は設定できること。</t>
    <rPh sb="0" eb="3">
      <t>サイハイシン</t>
    </rPh>
    <phoneticPr fontId="1"/>
  </si>
  <si>
    <t>氏名、所属、配備体制等のキーによる検索が可能なこと。</t>
    <phoneticPr fontId="1"/>
  </si>
  <si>
    <t>ユーザ単位で参照、編集権限を設定できること。</t>
    <phoneticPr fontId="1"/>
  </si>
  <si>
    <t>マスタ情報は、組織単位（部、課等）で参照、変更、削除できること。</t>
    <phoneticPr fontId="1"/>
  </si>
  <si>
    <t>マスタ情報は、CSV形式での入力、出力にて一括メンテナンスできること。</t>
    <phoneticPr fontId="1"/>
  </si>
  <si>
    <t>職員は参集メールを受信後、IDとパスワードの入力なしに報告を行えること。</t>
    <phoneticPr fontId="1"/>
  </si>
  <si>
    <t>職員の参集状況結果一覧は、いつでも最新の一覧表を表示できるよう自動計算をすること。</t>
    <phoneticPr fontId="1"/>
  </si>
  <si>
    <t>集計結果を印刷出力できること。</t>
    <phoneticPr fontId="1"/>
  </si>
  <si>
    <t>職員のメールアドレスは、画面から閲覧できないように配慮すること。ただし、メールアドレスの登録状況は確認できること。</t>
    <phoneticPr fontId="1"/>
  </si>
  <si>
    <t>防災システム内に、各対策部で使用する様式等をEXCEL、WORD、ＰＤＦ等の電子データで保存するための共有フォルダを有していること。また、保存できる数は制限がないこと（サーバの空き容量など、ハード環境の制限にのみ依存するものとし、システム仕様としての制限はないこと）</t>
    <phoneticPr fontId="1"/>
  </si>
  <si>
    <t>　◆一括公開機能（情報配信機能）</t>
    <rPh sb="2" eb="4">
      <t>イッカツ</t>
    </rPh>
    <rPh sb="4" eb="6">
      <t>コウカイ</t>
    </rPh>
    <rPh sb="6" eb="8">
      <t>キノウ</t>
    </rPh>
    <rPh sb="9" eb="11">
      <t>ジョウホウ</t>
    </rPh>
    <rPh sb="11" eb="13">
      <t>ハイシン</t>
    </rPh>
    <rPh sb="13" eb="15">
      <t>キノウ</t>
    </rPh>
    <phoneticPr fontId="22"/>
  </si>
  <si>
    <t>指定した時間に事前に入力を済ませた情報を指定の連携先に一括で配信できること。</t>
    <phoneticPr fontId="1"/>
  </si>
  <si>
    <t>一括公開で利用するテンプレート情報を登録できる。配信先のテンプレート情報を設定できること。</t>
    <phoneticPr fontId="1"/>
  </si>
  <si>
    <t>　◆住民向け防災Webポータル</t>
    <rPh sb="2" eb="4">
      <t>ジュウミン</t>
    </rPh>
    <rPh sb="4" eb="5">
      <t>ム</t>
    </rPh>
    <rPh sb="6" eb="8">
      <t>ボウサイ</t>
    </rPh>
    <phoneticPr fontId="22"/>
  </si>
  <si>
    <t>緊急情報機能で公開したデータが表示されること。</t>
  </si>
  <si>
    <t>当市からのお知らせで公開したデータが表示されること。</t>
    <rPh sb="0" eb="1">
      <t>トウ</t>
    </rPh>
    <rPh sb="1" eb="2">
      <t>シ</t>
    </rPh>
    <rPh sb="6" eb="7">
      <t>シ</t>
    </rPh>
    <rPh sb="18" eb="20">
      <t>ヒョウジ</t>
    </rPh>
    <phoneticPr fontId="5"/>
  </si>
  <si>
    <t>公開文書フォルダで公開したデータが表示されること。</t>
  </si>
  <si>
    <t>避難情報で公開したデータが表示されること。</t>
    <rPh sb="5" eb="7">
      <t>コウカイ</t>
    </rPh>
    <phoneticPr fontId="5"/>
  </si>
  <si>
    <t>関連システムマスタで公開した情報が表示されること。</t>
    <rPh sb="0" eb="2">
      <t>カンレン</t>
    </rPh>
    <rPh sb="14" eb="16">
      <t>ジョウホウ</t>
    </rPh>
    <rPh sb="17" eb="19">
      <t>ヒョウジ</t>
    </rPh>
    <phoneticPr fontId="5"/>
  </si>
  <si>
    <t>地図情報への表示は、当市が保有するハザードマップ情報や避難情報、避難所情報をGIS（地図）表示できること。</t>
    <rPh sb="10" eb="12">
      <t>トウシ</t>
    </rPh>
    <rPh sb="42" eb="44">
      <t>チズ</t>
    </rPh>
    <rPh sb="45" eb="47">
      <t>ヒョウジ</t>
    </rPh>
    <phoneticPr fontId="8"/>
  </si>
  <si>
    <t>避難施設情報で公開したデータが表示されること。</t>
    <rPh sb="2" eb="4">
      <t>シセツ</t>
    </rPh>
    <phoneticPr fontId="1"/>
  </si>
  <si>
    <t>避難施設情報は、災害時の開設状況、混雑状況が表示されること。</t>
    <rPh sb="0" eb="2">
      <t>ヒナン</t>
    </rPh>
    <rPh sb="2" eb="4">
      <t>シセツ</t>
    </rPh>
    <rPh sb="4" eb="6">
      <t>ジョウホウ</t>
    </rPh>
    <rPh sb="8" eb="10">
      <t>サイガイ</t>
    </rPh>
    <rPh sb="10" eb="11">
      <t>ジ</t>
    </rPh>
    <rPh sb="12" eb="14">
      <t>カイセツ</t>
    </rPh>
    <rPh sb="14" eb="16">
      <t>ジョウキョウ</t>
    </rPh>
    <rPh sb="17" eb="21">
      <t>コンザツジョウキョウ</t>
    </rPh>
    <rPh sb="22" eb="24">
      <t>ヒョウジ</t>
    </rPh>
    <phoneticPr fontId="1"/>
  </si>
  <si>
    <t>Lアラート経由でJアラートから受信した国民保護情報を表示すること。</t>
    <rPh sb="5" eb="7">
      <t>ケイユ</t>
    </rPh>
    <rPh sb="19" eb="21">
      <t>コクミン</t>
    </rPh>
    <rPh sb="21" eb="23">
      <t>ホゴ</t>
    </rPh>
    <phoneticPr fontId="4"/>
  </si>
  <si>
    <t>関連システムマスタ（リンク情報）を登録すること。</t>
    <rPh sb="0" eb="2">
      <t>カンレン</t>
    </rPh>
    <rPh sb="13" eb="15">
      <t>ジョウホウ</t>
    </rPh>
    <phoneticPr fontId="4"/>
  </si>
  <si>
    <t>次の情報をシステムに取込むこと。
大雨情報（浸水害）の危険度分布/洪水警報の危険度分布</t>
    <rPh sb="0" eb="1">
      <t>ツギ</t>
    </rPh>
    <rPh sb="2" eb="4">
      <t>ジョウホウ</t>
    </rPh>
    <rPh sb="10" eb="12">
      <t>トリコ</t>
    </rPh>
    <rPh sb="41" eb="43">
      <t>ブンプ</t>
    </rPh>
    <phoneticPr fontId="3"/>
  </si>
  <si>
    <t>次の情報をシステムに取込むこと。
神奈川県雨量水位情報、東京都水防災総合情報</t>
    <rPh sb="0" eb="1">
      <t>ツギ</t>
    </rPh>
    <rPh sb="2" eb="4">
      <t>ジョウホウ</t>
    </rPh>
    <rPh sb="10" eb="12">
      <t>トリコ</t>
    </rPh>
    <rPh sb="17" eb="21">
      <t>カナガワケン</t>
    </rPh>
    <rPh sb="21" eb="23">
      <t>ウリョウ</t>
    </rPh>
    <rPh sb="23" eb="25">
      <t>スイイ</t>
    </rPh>
    <rPh sb="25" eb="27">
      <t>ジョウホウ</t>
    </rPh>
    <rPh sb="28" eb="30">
      <t>トウキョウ</t>
    </rPh>
    <rPh sb="30" eb="31">
      <t>ト</t>
    </rPh>
    <rPh sb="31" eb="32">
      <t>スイ</t>
    </rPh>
    <rPh sb="32" eb="34">
      <t>ボウサイ</t>
    </rPh>
    <rPh sb="34" eb="36">
      <t>ソウゴウ</t>
    </rPh>
    <rPh sb="36" eb="38">
      <t>ジョウホウ</t>
    </rPh>
    <phoneticPr fontId="3"/>
  </si>
  <si>
    <t>４キャリア（docomo、au、softbank、rakuten）に対して、配信ができること。</t>
    <rPh sb="34" eb="35">
      <t>タイ</t>
    </rPh>
    <rPh sb="38" eb="40">
      <t>ハイシン</t>
    </rPh>
    <phoneticPr fontId="3"/>
  </si>
  <si>
    <t>住民向け登録制メールシステムに対して、避難情報、避難施設情報を配信できること。</t>
    <rPh sb="0" eb="3">
      <t>ジュウミンム</t>
    </rPh>
    <rPh sb="4" eb="7">
      <t>トウロクセイ</t>
    </rPh>
    <rPh sb="15" eb="16">
      <t>タイ</t>
    </rPh>
    <rPh sb="31" eb="33">
      <t>ハイシン</t>
    </rPh>
    <phoneticPr fontId="3"/>
  </si>
  <si>
    <t>　◆その他の機能について</t>
    <rPh sb="4" eb="5">
      <t>タ</t>
    </rPh>
    <rPh sb="6" eb="8">
      <t>キノウ</t>
    </rPh>
    <rPh sb="8" eb="10">
      <t>ホンキノウ</t>
    </rPh>
    <phoneticPr fontId="22"/>
  </si>
  <si>
    <t>　◆職員ポータル機能</t>
    <rPh sb="2" eb="4">
      <t>ショクイン</t>
    </rPh>
    <rPh sb="8" eb="10">
      <t>キノウ</t>
    </rPh>
    <phoneticPr fontId="22"/>
  </si>
  <si>
    <t>ExcelもしくはCSVでデータ出力できること。</t>
    <phoneticPr fontId="1"/>
  </si>
  <si>
    <t>避難施設からの物資等の要請依頼を行い、要請への対応状況のステータスを管理し、確認できること。</t>
    <rPh sb="2" eb="4">
      <t>シセツ</t>
    </rPh>
    <phoneticPr fontId="1"/>
  </si>
  <si>
    <t>ポータルページは多言語に対応し、Google翻訳等による自動翻訳ができること。英語、中国語（簡体、繁体）、韓国語、ベトナム語、タガログ語等に対応すること。</t>
    <phoneticPr fontId="1"/>
  </si>
  <si>
    <t>集計結果をExcelもしくはCSVでデータ出力できること。</t>
    <phoneticPr fontId="1"/>
  </si>
  <si>
    <t>施設・設備の情報はExcelもしくはCSVで一括出力できること。</t>
    <rPh sb="22" eb="24">
      <t>イッカツ</t>
    </rPh>
    <phoneticPr fontId="1"/>
  </si>
  <si>
    <t xml:space="preserve">災害対応に必要な各種情報を視覚的に容易に確認をするために、職員用ポータルメニュー画面を設けること。
メニューには収集情報の検索機能や参照が必要な関係システムのリンクを設けること。
</t>
    <phoneticPr fontId="1"/>
  </si>
  <si>
    <t xml:space="preserve">現在の設定中のモードが、視覚的に容易に確認できるように、画面表示を工夫すること。（背景色等）
</t>
    <phoneticPr fontId="1"/>
  </si>
  <si>
    <t xml:space="preserve">手動・自動でページを更新し、最新の情報を表示できること。
自動で更新する場合は更新間隔を設定できること。
</t>
    <rPh sb="10" eb="12">
      <t>コウシン</t>
    </rPh>
    <rPh sb="14" eb="16">
      <t>サイシン</t>
    </rPh>
    <rPh sb="17" eb="19">
      <t>ジョウホウ</t>
    </rPh>
    <rPh sb="20" eb="22">
      <t>ヒョウジ</t>
    </rPh>
    <rPh sb="29" eb="31">
      <t>ジドウ</t>
    </rPh>
    <rPh sb="32" eb="34">
      <t>コウシン</t>
    </rPh>
    <rPh sb="36" eb="38">
      <t>バアイ</t>
    </rPh>
    <rPh sb="39" eb="41">
      <t>コウシン</t>
    </rPh>
    <rPh sb="41" eb="43">
      <t>カンカク</t>
    </rPh>
    <rPh sb="44" eb="46">
      <t>セッテイ</t>
    </rPh>
    <phoneticPr fontId="1"/>
  </si>
  <si>
    <t xml:space="preserve">表示件数（10・20・50・100件等）を切り替えたり、ページ操作（先頭/前へ/次へ/最後）を簡易にできること。必要に応じ，履歴一覧を表示できること。
</t>
    <phoneticPr fontId="1"/>
  </si>
  <si>
    <t xml:space="preserve">定型的な帳票で集計の効率化が図れるもの、参照機会が多いものを帳票出力機能として備えること。（定型帳票については別途協議の内容とする。）
</t>
    <rPh sb="55" eb="57">
      <t>ベット</t>
    </rPh>
    <rPh sb="57" eb="59">
      <t>キョウギ</t>
    </rPh>
    <phoneticPr fontId="1"/>
  </si>
  <si>
    <t xml:space="preserve">非定型な帳票や参照機会が多くない帳票はExcel様式等で共有・ダウンロード・書き込み等ができるようにファイル共有機能を用意し、帳票ごとに指定場所に格納する。
</t>
    <phoneticPr fontId="1"/>
  </si>
  <si>
    <t xml:space="preserve">ユーザ間で共有すべきファイルを格納できること。
フォルダ構成を設定でき、ファイル・フォルダの移動、削除、名称変更ができること。ただし、管理者権限もしくはSE対応により削除した文書を復元できること。
</t>
    <rPh sb="78" eb="80">
      <t>タイオウ</t>
    </rPh>
    <phoneticPr fontId="1"/>
  </si>
  <si>
    <t xml:space="preserve">クロノロジー・避難施設管理・被害報告等の機能について、インターネット接続環境が断絶した際の特別対応として、Excel等に入力したデータを一括して取り込める機能を備えること。
（またはローカルネットワーク内の共有フォルダにデータを蓄積し、別途、一括反映するための仕組みを構築すること。）
</t>
    <rPh sb="9" eb="11">
      <t>シセツ</t>
    </rPh>
    <phoneticPr fontId="1"/>
  </si>
  <si>
    <t xml:space="preserve">登録した災害名から、取り扱う災害名を選択できること。
また、災害名を選択することで、過去の災害名（事案）についても過去対応履歴として参照できること。
</t>
    <phoneticPr fontId="1"/>
  </si>
  <si>
    <t xml:space="preserve">トップ画面もしくはヘッダ上に、各モード（実災害・訓練・平時）で登録された災害名を表示し、登録先の災害名を選択で手動切替できること。
</t>
    <rPh sb="3" eb="5">
      <t>ガメン</t>
    </rPh>
    <rPh sb="12" eb="13">
      <t>ジョウ</t>
    </rPh>
    <rPh sb="15" eb="16">
      <t>カク</t>
    </rPh>
    <rPh sb="20" eb="21">
      <t>ジツ</t>
    </rPh>
    <rPh sb="21" eb="23">
      <t>サイガイ</t>
    </rPh>
    <rPh sb="24" eb="26">
      <t>クンレン</t>
    </rPh>
    <rPh sb="27" eb="29">
      <t>ヘイジ</t>
    </rPh>
    <rPh sb="31" eb="33">
      <t>トウロク</t>
    </rPh>
    <rPh sb="36" eb="38">
      <t>サイガイ</t>
    </rPh>
    <rPh sb="38" eb="39">
      <t>メイ</t>
    </rPh>
    <rPh sb="40" eb="42">
      <t>ヒョウジ</t>
    </rPh>
    <rPh sb="44" eb="46">
      <t>トウロク</t>
    </rPh>
    <rPh sb="46" eb="47">
      <t>サキ</t>
    </rPh>
    <rPh sb="48" eb="50">
      <t>サイガイ</t>
    </rPh>
    <rPh sb="50" eb="51">
      <t>メイ</t>
    </rPh>
    <rPh sb="52" eb="54">
      <t>センタク</t>
    </rPh>
    <rPh sb="55" eb="57">
      <t>シュドウ</t>
    </rPh>
    <rPh sb="57" eb="59">
      <t>キリカエ</t>
    </rPh>
    <phoneticPr fontId="1"/>
  </si>
  <si>
    <t xml:space="preserve">事案の災害種別は、「地震」、「風水害」、「雪害」、「原子力」、「火山」、「大規模事故」、「火災」、「その他」が可能であること。「その他」の場合は、詳細内容の入力が可能なこと。
</t>
    <rPh sb="0" eb="2">
      <t>ジアン</t>
    </rPh>
    <rPh sb="3" eb="5">
      <t>サイガイ</t>
    </rPh>
    <rPh sb="5" eb="7">
      <t>シュベツ</t>
    </rPh>
    <rPh sb="10" eb="12">
      <t>ジシン</t>
    </rPh>
    <rPh sb="15" eb="18">
      <t>フウスイガイ</t>
    </rPh>
    <rPh sb="21" eb="23">
      <t>セツガイ</t>
    </rPh>
    <rPh sb="26" eb="29">
      <t>ゲンシリョク</t>
    </rPh>
    <rPh sb="32" eb="34">
      <t>カザン</t>
    </rPh>
    <rPh sb="37" eb="40">
      <t>ダイキボ</t>
    </rPh>
    <rPh sb="40" eb="42">
      <t>ジコ</t>
    </rPh>
    <rPh sb="45" eb="47">
      <t>カサイ</t>
    </rPh>
    <rPh sb="52" eb="53">
      <t>タ</t>
    </rPh>
    <rPh sb="55" eb="57">
      <t>カノウ</t>
    </rPh>
    <rPh sb="66" eb="67">
      <t>タ</t>
    </rPh>
    <rPh sb="69" eb="71">
      <t>バアイ</t>
    </rPh>
    <rPh sb="73" eb="75">
      <t>ショウサイ</t>
    </rPh>
    <rPh sb="75" eb="77">
      <t>ナイヨウ</t>
    </rPh>
    <rPh sb="78" eb="80">
      <t>ニュウリョク</t>
    </rPh>
    <rPh sb="81" eb="83">
      <t>カノウ</t>
    </rPh>
    <phoneticPr fontId="1"/>
  </si>
  <si>
    <t xml:space="preserve">事案の複数管理が出来ること。
（例）クロノロジー機能等により事案毎に管理できる　など
</t>
    <rPh sb="0" eb="2">
      <t>ジアン</t>
    </rPh>
    <rPh sb="3" eb="5">
      <t>フクスウ</t>
    </rPh>
    <rPh sb="5" eb="7">
      <t>カンリ</t>
    </rPh>
    <rPh sb="8" eb="10">
      <t>デキ</t>
    </rPh>
    <rPh sb="16" eb="17">
      <t>レイ</t>
    </rPh>
    <rPh sb="24" eb="26">
      <t>キノウ</t>
    </rPh>
    <rPh sb="26" eb="27">
      <t>トウ</t>
    </rPh>
    <rPh sb="30" eb="32">
      <t>ジアン</t>
    </rPh>
    <rPh sb="32" eb="33">
      <t>ゴト</t>
    </rPh>
    <rPh sb="34" eb="36">
      <t>カンリ</t>
    </rPh>
    <phoneticPr fontId="1"/>
  </si>
  <si>
    <t>避難施設の状況（使用不可、未開設、開設済、閉鎖）に応じてアイコンのデザイン・色合いを変化できること。</t>
    <phoneticPr fontId="1"/>
  </si>
  <si>
    <t>マスタ登録された避難施設情報を一覧で表示できること。</t>
    <phoneticPr fontId="1"/>
  </si>
  <si>
    <t>パッケージとして採用する背景地図</t>
    <rPh sb="8" eb="10">
      <t>サイヨウ</t>
    </rPh>
    <rPh sb="12" eb="14">
      <t>ハイケイ</t>
    </rPh>
    <rPh sb="14" eb="16">
      <t>チズ</t>
    </rPh>
    <phoneticPr fontId="1"/>
  </si>
  <si>
    <t>地図の中心住所・UTM座標・度分秒・緯度経度を表示できること。
また、値入力により相互変換できること。</t>
    <phoneticPr fontId="1"/>
  </si>
  <si>
    <t xml:space="preserve">地図上に作図できること。
以下の図形が使用可能かつ、プロパティ（色、線幅）も指定可能であること。
・ポイント　・ライン　・ポリゴン　・矢印（ライン）　・サークル　・アイコン　・ペン（手書き）
・ボックス　・テキスト　・ボックステキスト
</t>
    <phoneticPr fontId="1"/>
  </si>
  <si>
    <t>　◆マスタメンテナンス機能</t>
    <rPh sb="11" eb="13">
      <t>キノウ</t>
    </rPh>
    <phoneticPr fontId="22"/>
  </si>
  <si>
    <t>　◆外部連携機能</t>
    <rPh sb="2" eb="4">
      <t>ガイブ</t>
    </rPh>
    <rPh sb="4" eb="6">
      <t>レンケイ</t>
    </rPh>
    <rPh sb="6" eb="8">
      <t>キノウ</t>
    </rPh>
    <phoneticPr fontId="22"/>
  </si>
  <si>
    <t>一定期間経過後にシステムから自動でログアウトすること。</t>
    <rPh sb="0" eb="2">
      <t>イッテイ</t>
    </rPh>
    <rPh sb="2" eb="4">
      <t>キカン</t>
    </rPh>
    <rPh sb="4" eb="6">
      <t>ケイカ</t>
    </rPh>
    <rPh sb="6" eb="7">
      <t>ゴ</t>
    </rPh>
    <rPh sb="14" eb="16">
      <t>ジドウ</t>
    </rPh>
    <phoneticPr fontId="1"/>
  </si>
  <si>
    <t>必須</t>
    <rPh sb="0" eb="2">
      <t>ヒッス</t>
    </rPh>
    <phoneticPr fontId="1"/>
  </si>
  <si>
    <t>備考欄（回答に対し、一部例外や補足等がある場合に追記してください）</t>
    <rPh sb="0" eb="2">
      <t>ビコウ</t>
    </rPh>
    <rPh sb="2" eb="3">
      <t>ラン</t>
    </rPh>
    <rPh sb="4" eb="6">
      <t>カイトウ</t>
    </rPh>
    <rPh sb="7" eb="8">
      <t>タイ</t>
    </rPh>
    <rPh sb="10" eb="12">
      <t>イチブ</t>
    </rPh>
    <rPh sb="12" eb="14">
      <t>レイガイ</t>
    </rPh>
    <rPh sb="15" eb="17">
      <t>ホソク</t>
    </rPh>
    <rPh sb="17" eb="18">
      <t>トウ</t>
    </rPh>
    <rPh sb="21" eb="23">
      <t>バアイ</t>
    </rPh>
    <rPh sb="24" eb="26">
      <t>ツイキ</t>
    </rPh>
    <phoneticPr fontId="22"/>
  </si>
  <si>
    <t>回答方法</t>
    <rPh sb="0" eb="2">
      <t>カイトウ</t>
    </rPh>
    <rPh sb="2" eb="4">
      <t>ホウホウ</t>
    </rPh>
    <phoneticPr fontId="22"/>
  </si>
  <si>
    <t>○</t>
    <phoneticPr fontId="1"/>
  </si>
  <si>
    <t>スマートフォンもしくはタブレット端末内で動作するモバイルアプリあるいはブラウザを用い、GPS（位置情報）や撮影日時などを動画や静止画に付与して、タッチ操作を中心に簡易操作でシステムに登録できること。また、地図による登録状況の確認ができること。</t>
    <rPh sb="40" eb="41">
      <t>モチ</t>
    </rPh>
    <phoneticPr fontId="1"/>
  </si>
  <si>
    <t>スマートフォンもしくはタブレット端末内で動作するモバイルアプリあるいはブラウザから、システムにID/PW入力にて、ログインできること。
初期設定後は、自動ログインによりログイン操作なく利用できること。</t>
    <phoneticPr fontId="1"/>
  </si>
  <si>
    <t>スマートフォンもしくはタブレット端末内で動作するモバイルアプリあるいはブラウザからのシステム操作において、モードとしては、実災害、訓練を選択できること。</t>
    <rPh sb="46" eb="48">
      <t>ソウサ</t>
    </rPh>
    <phoneticPr fontId="1"/>
  </si>
  <si>
    <t>スマートフォンもしくはタブレット端末内で動作するモバイルアプリあるいはブラウザからのシステム操作において、災害名管理機能で登録した災害名を表示し、災害名の選択ができること。</t>
    <phoneticPr fontId="1"/>
  </si>
  <si>
    <t>スマートフォンもしくはタブレット端末内で動作するモバイルアプリあるいはブラウザからのシステム操作において、地図を表示し、現在地や被害登録箇所、避難所などのアイコン表示され位置関係を把握できること。</t>
    <phoneticPr fontId="1"/>
  </si>
  <si>
    <t>スマートフォンもしくはタブレット端末内で動作するモバイルアプリあるいはブラウザからのシステム操作において、被害箇所状況（被害や依頼内容）や位置情報、画像情報等を登録でき、地図及び一覧で確認できること。</t>
    <phoneticPr fontId="1"/>
  </si>
  <si>
    <t>スマートフォンもしくはタブレット端末内で動作するモバイルアプリあるいはブラウザからのシステム操作において、オフライン時にも被害箇所状況（被害や依頼内容）や位置情報、画像情報等を登録でき、地図及び一覧で確認できること。</t>
    <phoneticPr fontId="1"/>
  </si>
  <si>
    <t>スマートフォンもしくはタブレット端末内で動作するモバイルアプリあるいはブラウザからのシステム操作において、避難施設の開設・閉鎖、混雑状況、要望情報等を登録でき、地図及び一覧で確認できること。</t>
    <rPh sb="55" eb="57">
      <t>シセツ</t>
    </rPh>
    <rPh sb="64" eb="66">
      <t>コンザツ</t>
    </rPh>
    <rPh sb="66" eb="68">
      <t>ジョウキョウ</t>
    </rPh>
    <phoneticPr fontId="1"/>
  </si>
  <si>
    <t>機能要件確認書</t>
    <rPh sb="0" eb="2">
      <t>キノウ</t>
    </rPh>
    <rPh sb="2" eb="4">
      <t>ヨウケン</t>
    </rPh>
    <rPh sb="4" eb="7">
      <t>カクニンショ</t>
    </rPh>
    <phoneticPr fontId="22"/>
  </si>
  <si>
    <t>1.パッケージで対応可、2.対応不可</t>
    <phoneticPr fontId="22"/>
  </si>
  <si>
    <t>1.パッケージで対応可、2.対応不可</t>
    <phoneticPr fontId="22"/>
  </si>
  <si>
    <t>1.パッケージで対応可、2.対応不可</t>
    <phoneticPr fontId="22"/>
  </si>
  <si>
    <t>1.パッケージで対応可、2.対応不可</t>
    <rPh sb="14" eb="16">
      <t>タイオウ</t>
    </rPh>
    <rPh sb="16" eb="18">
      <t>フカ</t>
    </rPh>
    <phoneticPr fontId="22"/>
  </si>
  <si>
    <t>ExcelもしくはCSVでデータ出力できること。</t>
    <phoneticPr fontId="1"/>
  </si>
  <si>
    <t>避難発令（高齢者等避難／避難指示／緊急安全確保）を行う基礎情報となる、発令区域名称（発令地区・町丁目等）、地域（区域）、人数、世帯数、位置情報に関するマスタを管理できること。</t>
    <rPh sb="5" eb="8">
      <t>コウレイシャ</t>
    </rPh>
    <rPh sb="8" eb="9">
      <t>トウ</t>
    </rPh>
    <rPh sb="9" eb="11">
      <t>ヒナン</t>
    </rPh>
    <rPh sb="17" eb="19">
      <t>キンキュウ</t>
    </rPh>
    <rPh sb="19" eb="21">
      <t>アンゼン</t>
    </rPh>
    <rPh sb="21" eb="23">
      <t>カクホ</t>
    </rPh>
    <phoneticPr fontId="1"/>
  </si>
  <si>
    <t>国交省提供の図形データに対応でき、以下の情報を地図上に色分け表示すること。
（例）気象情報、地震情報、河川情報、本部設置、避難情報、避難施設、クロノロジー</t>
    <rPh sb="39" eb="40">
      <t>レイ</t>
    </rPh>
    <rPh sb="68" eb="70">
      <t>シセツ</t>
    </rPh>
    <phoneticPr fontId="1"/>
  </si>
  <si>
    <t>GIS上で避難施設の位置や概要を確認できること。</t>
    <rPh sb="3" eb="4">
      <t>ジョウ</t>
    </rPh>
    <phoneticPr fontId="1"/>
  </si>
  <si>
    <t>避難情報マスタを一括登録する際、ExcelもしくはCSVで一括で避難情報マスタファイルをインポートできること。</t>
    <phoneticPr fontId="1"/>
  </si>
  <si>
    <t xml:space="preserve">ExcelもしくはCSVでデータ出力できること。
</t>
    <phoneticPr fontId="1"/>
  </si>
  <si>
    <t>浸水予想区域の情報を地図上にレイヤにて表示できること。</t>
    <rPh sb="2" eb="4">
      <t>ヨソウ</t>
    </rPh>
    <phoneticPr fontId="1"/>
  </si>
  <si>
    <t>発令区域マスタを一括登録する際、ExcelもしくはCSVで一括で発令区域マスタファイルをインポートできること。</t>
    <phoneticPr fontId="1"/>
  </si>
  <si>
    <t>モードとして、実災害、訓練を設定できること。
訓練と実災害で利用する機能は，性能等の非機能要件を含めて同一とすること。</t>
    <phoneticPr fontId="1"/>
  </si>
  <si>
    <t xml:space="preserve">災害名を手動または自動で作成・管理できること。
また、災害の状態・制御管理（対応中、無効、終結、編集不可）ができること。
</t>
    <rPh sb="0" eb="2">
      <t>サイガイ</t>
    </rPh>
    <rPh sb="2" eb="3">
      <t>メイ</t>
    </rPh>
    <rPh sb="4" eb="6">
      <t>シュドウ</t>
    </rPh>
    <rPh sb="9" eb="11">
      <t>ジドウ</t>
    </rPh>
    <rPh sb="12" eb="14">
      <t>サクセイ</t>
    </rPh>
    <rPh sb="15" eb="17">
      <t>カンリ</t>
    </rPh>
    <rPh sb="27" eb="29">
      <t>サイガイ</t>
    </rPh>
    <rPh sb="30" eb="32">
      <t>ジョウタイ</t>
    </rPh>
    <rPh sb="33" eb="35">
      <t>セイギョ</t>
    </rPh>
    <rPh sb="35" eb="37">
      <t>カンリ</t>
    </rPh>
    <rPh sb="38" eb="41">
      <t>タイオウチュウ</t>
    </rPh>
    <rPh sb="42" eb="44">
      <t>ムコウ</t>
    </rPh>
    <rPh sb="45" eb="47">
      <t>シュウケツ</t>
    </rPh>
    <rPh sb="48" eb="50">
      <t>ヘンシュウ</t>
    </rPh>
    <rPh sb="50" eb="52">
      <t>フカ</t>
    </rPh>
    <phoneticPr fontId="1"/>
  </si>
  <si>
    <t>訓練モードにおいても、実災害モードと同様の機能を使用できること。</t>
    <rPh sb="0" eb="2">
      <t>クンレン</t>
    </rPh>
    <rPh sb="11" eb="12">
      <t>ジツ</t>
    </rPh>
    <rPh sb="12" eb="14">
      <t>サイガイ</t>
    </rPh>
    <rPh sb="18" eb="20">
      <t>ドウヨウ</t>
    </rPh>
    <rPh sb="21" eb="23">
      <t>キノウ</t>
    </rPh>
    <rPh sb="24" eb="26">
      <t>シヨウ</t>
    </rPh>
    <phoneticPr fontId="1"/>
  </si>
  <si>
    <t>市本部の設置状況を事案ごとに登録できること。</t>
    <rPh sb="0" eb="1">
      <t>シ</t>
    </rPh>
    <rPh sb="1" eb="3">
      <t>ホンブ</t>
    </rPh>
    <rPh sb="4" eb="6">
      <t>セッチ</t>
    </rPh>
    <rPh sb="6" eb="8">
      <t>ジョウキョウ</t>
    </rPh>
    <rPh sb="9" eb="11">
      <t>ジアン</t>
    </rPh>
    <rPh sb="14" eb="16">
      <t>トウロク</t>
    </rPh>
    <phoneticPr fontId="1"/>
  </si>
  <si>
    <t>被害情報（件名や受信者、受信日時、発信元、手段、重要度、区分、対応班）の登録と、被害画像等をファイル添付でき、被害情報の対処内容を管理できること。</t>
  </si>
  <si>
    <t>他部署からの業務依頼等の調整発信はポップアップ表示等により依頼された部署がリアルタイムに確認できること。</t>
  </si>
  <si>
    <t>登録した被害情報を東京都防災情報システムに連携できること。</t>
    <rPh sb="0" eb="2">
      <t>トウロク</t>
    </rPh>
    <rPh sb="4" eb="6">
      <t>ヒガイ</t>
    </rPh>
    <rPh sb="6" eb="8">
      <t>ジョウホウ</t>
    </rPh>
    <rPh sb="9" eb="11">
      <t>トウキョウ</t>
    </rPh>
    <rPh sb="11" eb="12">
      <t>ト</t>
    </rPh>
    <rPh sb="12" eb="14">
      <t>ボウサイ</t>
    </rPh>
    <rPh sb="14" eb="16">
      <t>ジョウホウ</t>
    </rPh>
    <rPh sb="21" eb="23">
      <t>レンケイ</t>
    </rPh>
    <phoneticPr fontId="1"/>
  </si>
  <si>
    <t>避難施設の状態（開設・閉鎖）、避難者数等の状況を登録・更新できること。</t>
    <rPh sb="15" eb="18">
      <t>ヒナンシャ</t>
    </rPh>
    <rPh sb="18" eb="19">
      <t>スウ</t>
    </rPh>
    <rPh sb="27" eb="29">
      <t>コウシン</t>
    </rPh>
    <phoneticPr fontId="1"/>
  </si>
  <si>
    <t>避難施設の開設状況は、Lアラートや登録制メール、SNSを通して、各機関や住民へ告知可能であること。</t>
    <rPh sb="0" eb="2">
      <t>ヒナン</t>
    </rPh>
    <rPh sb="2" eb="4">
      <t>シセツ</t>
    </rPh>
    <rPh sb="17" eb="20">
      <t>トウロクセイ</t>
    </rPh>
    <phoneticPr fontId="1"/>
  </si>
  <si>
    <t xml:space="preserve">避難施設の混雑状況を管理できること。
</t>
    <rPh sb="0" eb="2">
      <t>ヒナン</t>
    </rPh>
    <rPh sb="2" eb="4">
      <t>シセツ</t>
    </rPh>
    <rPh sb="5" eb="7">
      <t>コンザツ</t>
    </rPh>
    <rPh sb="7" eb="9">
      <t>ジョウキョウ</t>
    </rPh>
    <rPh sb="10" eb="12">
      <t>カンリ</t>
    </rPh>
    <phoneticPr fontId="1"/>
  </si>
  <si>
    <t>避難施設情報をＬアラート、ＳＮＳへ公開できること。
（Lアラートは東京都災害情報システム経由）</t>
  </si>
  <si>
    <t>避難施設の開設状況、避難者数等の情報を東京都防災情報システムに連携できること。</t>
    <rPh sb="0" eb="2">
      <t>ヒナン</t>
    </rPh>
    <rPh sb="2" eb="4">
      <t>シセツ</t>
    </rPh>
    <rPh sb="5" eb="7">
      <t>カイセツ</t>
    </rPh>
    <rPh sb="7" eb="9">
      <t>ジョウキョウ</t>
    </rPh>
    <rPh sb="10" eb="12">
      <t>ヒナン</t>
    </rPh>
    <rPh sb="12" eb="13">
      <t>シャ</t>
    </rPh>
    <rPh sb="13" eb="14">
      <t>スウ</t>
    </rPh>
    <rPh sb="14" eb="15">
      <t>トウ</t>
    </rPh>
    <rPh sb="16" eb="18">
      <t>ジョウホウ</t>
    </rPh>
    <rPh sb="19" eb="21">
      <t>トウキョウ</t>
    </rPh>
    <rPh sb="21" eb="22">
      <t>ト</t>
    </rPh>
    <rPh sb="22" eb="24">
      <t>ボウサイ</t>
    </rPh>
    <rPh sb="24" eb="26">
      <t>ジョウホウ</t>
    </rPh>
    <rPh sb="31" eb="33">
      <t>レンケイ</t>
    </rPh>
    <phoneticPr fontId="1"/>
  </si>
  <si>
    <t>避難施設状況（空き・混雑・一杯・不明）、避難者数（男女、帰宅困難者、種類）などを登録できること。</t>
  </si>
  <si>
    <t>被害有無（未確認，有，無）、ライフライン状況、被害内容、使用可否を登録管理できること。</t>
  </si>
  <si>
    <t>避難施設運営を行う基礎情報となる、避難施設名称、地域（区域）、住所、位置情報、電話番号、避難施設種別、指定区分、収容可能人員、面積、災害種別に関するマスタを管理できること。また、システムへの事前登録が可能なこと。</t>
    <rPh sb="95" eb="97">
      <t>ジゼン</t>
    </rPh>
    <rPh sb="97" eb="99">
      <t>トウロク</t>
    </rPh>
    <rPh sb="100" eb="102">
      <t>カノウ</t>
    </rPh>
    <phoneticPr fontId="1"/>
  </si>
  <si>
    <t>発令区域に対して、避難情報の発令・解除の管理し、通知でき、避難情報の対処内容を管理できること。</t>
  </si>
  <si>
    <t>避難情報の発令状況をＳＮＳへ公開できること。</t>
  </si>
  <si>
    <t>備蓄物資情報を登録し、随時更新・削除可能で、備蓄倉庫の位置情報は、GIS上で視覚化できること。</t>
    <phoneticPr fontId="1"/>
  </si>
  <si>
    <t>市町村で指定した備蓄倉庫を管理（登録、更新、削除）すること。</t>
    <rPh sb="16" eb="18">
      <t>トウロク</t>
    </rPh>
    <rPh sb="19" eb="21">
      <t>コウシン</t>
    </rPh>
    <rPh sb="22" eb="24">
      <t>サクジョ</t>
    </rPh>
    <phoneticPr fontId="1"/>
  </si>
  <si>
    <t>市町村で指定した備蓄品目を管理（登録、更新、削除）すること。</t>
    <rPh sb="16" eb="18">
      <t>トウロク</t>
    </rPh>
    <rPh sb="19" eb="21">
      <t>コウシン</t>
    </rPh>
    <rPh sb="22" eb="24">
      <t>サクジョ</t>
    </rPh>
    <phoneticPr fontId="1"/>
  </si>
  <si>
    <t>背景地図上に、各種情報を地図表示できること。
GISエンジンを採用し、利用者が使い慣れた操作感で利用できること。
背景地図は切り替えることができ地理院地図等にも対応すること。</t>
  </si>
  <si>
    <t>土砂災害警戒区域等、浸水予想区域に更新がある場合は、更新に対応できること。</t>
    <rPh sb="0" eb="2">
      <t>ドシャ</t>
    </rPh>
    <rPh sb="2" eb="4">
      <t>サイガイ</t>
    </rPh>
    <rPh sb="4" eb="6">
      <t>ケイカイ</t>
    </rPh>
    <rPh sb="6" eb="8">
      <t>クイキ</t>
    </rPh>
    <rPh sb="8" eb="9">
      <t>トウ</t>
    </rPh>
    <rPh sb="10" eb="12">
      <t>シンスイ</t>
    </rPh>
    <rPh sb="12" eb="14">
      <t>ヨソウ</t>
    </rPh>
    <rPh sb="14" eb="16">
      <t>クイキ</t>
    </rPh>
    <rPh sb="17" eb="19">
      <t>コウシン</t>
    </rPh>
    <rPh sb="22" eb="24">
      <t>バアイ</t>
    </rPh>
    <rPh sb="26" eb="28">
      <t>コウシン</t>
    </rPh>
    <rPh sb="29" eb="31">
      <t>タイオウ</t>
    </rPh>
    <phoneticPr fontId="1"/>
  </si>
  <si>
    <t>住民向け情報を登録し、各連携先（住民向け防災ポータル、登録制メール、緊急速報メール、ＳＮＳ、Yahoo!防災速報に一括で配信できること。</t>
  </si>
  <si>
    <t>住民に公開する情報を表示するポータルページを構築できること。</t>
    <phoneticPr fontId="1"/>
  </si>
  <si>
    <t>ポータルページはスマートフォン及びタブレット端末等からも参照できること。</t>
    <rPh sb="15" eb="16">
      <t>オヨ</t>
    </rPh>
    <rPh sb="22" eb="24">
      <t>タンマツ</t>
    </rPh>
    <rPh sb="24" eb="25">
      <t>トウ</t>
    </rPh>
    <rPh sb="28" eb="30">
      <t>サンショウ</t>
    </rPh>
    <phoneticPr fontId="1"/>
  </si>
  <si>
    <t>災害時のアクセス集中による負荷に対応することができること。</t>
    <phoneticPr fontId="1"/>
  </si>
  <si>
    <t>予めシステムに登録された職員のメールアドレスに対して、一斉に自動及び手動にて職員参集指示及び応答、安否確認及び応答（以下、参集メール）ができること。</t>
    <rPh sb="27" eb="29">
      <t>イッセイ</t>
    </rPh>
    <rPh sb="49" eb="51">
      <t>アンピ</t>
    </rPh>
    <rPh sb="51" eb="53">
      <t>カクニン</t>
    </rPh>
    <rPh sb="53" eb="54">
      <t>オヨ</t>
    </rPh>
    <rPh sb="55" eb="57">
      <t>オウトウ</t>
    </rPh>
    <rPh sb="58" eb="60">
      <t>イカ</t>
    </rPh>
    <rPh sb="61" eb="63">
      <t>サンシュウ</t>
    </rPh>
    <phoneticPr fontId="1"/>
  </si>
  <si>
    <t>本市を含む範囲に気象警報（大雨警報、洪水警報、津波警報、地震情報等）、国民保護情報が発表された際に、これに紐付く配備体制に応じて、職員に参集メールを自動配信できること。</t>
    <rPh sb="32" eb="33">
      <t>トウ</t>
    </rPh>
    <phoneticPr fontId="1"/>
  </si>
  <si>
    <t>職員認証基盤から出力される汎用ＣＳＶを取り込み、組織改正や人事異動に伴うユーザ情報の更新が行えること。（汎用ＣＳＶについては本ＲＦＩに添付された参考情報を参照）</t>
    <rPh sb="0" eb="2">
      <t>ショクイン</t>
    </rPh>
    <rPh sb="2" eb="4">
      <t>ニンショウ</t>
    </rPh>
    <rPh sb="4" eb="6">
      <t>キバン</t>
    </rPh>
    <rPh sb="8" eb="10">
      <t>シュツリョク</t>
    </rPh>
    <rPh sb="13" eb="15">
      <t>ハンヨウ</t>
    </rPh>
    <rPh sb="19" eb="20">
      <t>ト</t>
    </rPh>
    <rPh sb="21" eb="22">
      <t>コ</t>
    </rPh>
    <rPh sb="24" eb="26">
      <t>ソシキ</t>
    </rPh>
    <rPh sb="26" eb="28">
      <t>カイセイ</t>
    </rPh>
    <rPh sb="29" eb="31">
      <t>ジンジ</t>
    </rPh>
    <rPh sb="31" eb="33">
      <t>イドウ</t>
    </rPh>
    <rPh sb="34" eb="35">
      <t>トモナ</t>
    </rPh>
    <rPh sb="39" eb="41">
      <t>ジョウホウ</t>
    </rPh>
    <rPh sb="42" eb="44">
      <t>コウシン</t>
    </rPh>
    <rPh sb="45" eb="46">
      <t>オコナ</t>
    </rPh>
    <rPh sb="52" eb="54">
      <t>ハンヨウ</t>
    </rPh>
    <rPh sb="62" eb="63">
      <t>ホン</t>
    </rPh>
    <rPh sb="67" eb="69">
      <t>テンプ</t>
    </rPh>
    <rPh sb="72" eb="74">
      <t>サンコウ</t>
    </rPh>
    <rPh sb="74" eb="76">
      <t>ジョウホウ</t>
    </rPh>
    <rPh sb="77" eb="79">
      <t>サンショウ</t>
    </rPh>
    <phoneticPr fontId="1"/>
  </si>
  <si>
    <t>地図データのライセンス料及び地図データ更新（5年間で4回更新）に係る費用が別途発生しないこと。</t>
    <rPh sb="0" eb="2">
      <t>チズ</t>
    </rPh>
    <rPh sb="11" eb="12">
      <t>リョウ</t>
    </rPh>
    <rPh sb="12" eb="13">
      <t>オヨ</t>
    </rPh>
    <rPh sb="14" eb="16">
      <t>チズ</t>
    </rPh>
    <rPh sb="19" eb="21">
      <t>コウシン</t>
    </rPh>
    <rPh sb="23" eb="25">
      <t>ネンカン</t>
    </rPh>
    <rPh sb="27" eb="28">
      <t>カイ</t>
    </rPh>
    <rPh sb="28" eb="30">
      <t>コウシン</t>
    </rPh>
    <rPh sb="32" eb="33">
      <t>カカ</t>
    </rPh>
    <rPh sb="34" eb="36">
      <t>ヒヨウ</t>
    </rPh>
    <rPh sb="37" eb="39">
      <t>ベット</t>
    </rPh>
    <rPh sb="39" eb="41">
      <t>ハッセイ</t>
    </rPh>
    <phoneticPr fontId="1"/>
  </si>
  <si>
    <t>スマートフォンもしくはタブレット端末内で動作するモバイルアプリあるいはブラウザに対応し、被害情報や避難施設の開設状況等を登録できること。</t>
    <rPh sb="16" eb="18">
      <t>タンマツ</t>
    </rPh>
    <rPh sb="49" eb="51">
      <t>ヒナン</t>
    </rPh>
    <rPh sb="51" eb="53">
      <t>シセツ</t>
    </rPh>
    <rPh sb="54" eb="58">
      <t>カイセツジョウキョウ</t>
    </rPh>
    <rPh sb="58" eb="59">
      <t>トウ</t>
    </rPh>
    <phoneticPr fontId="1"/>
  </si>
  <si>
    <t>住民向け防災Webポータルに対して、配信ができること。</t>
    <rPh sb="14" eb="15">
      <t>タイ</t>
    </rPh>
    <rPh sb="18" eb="20">
      <t>ハイシン</t>
    </rPh>
    <phoneticPr fontId="4"/>
  </si>
  <si>
    <t>「ICTを活用したスマートシティの実現を目指した共同検討に関する協定」に基づく「災害時情報共有のオンライン化（※）に関すること」の検討に対応すること。
（※）災害時、町田市及びインフラ事業者等の被災状況等をオンラインで共有し、災害対応の高度化を目指す取り組み。本プロポーザル案件とは別システム。</t>
    <phoneticPr fontId="4"/>
  </si>
  <si>
    <t>　◆モバイル対応</t>
    <rPh sb="6" eb="8">
      <t>タイオウ</t>
    </rPh>
    <phoneticPr fontId="22"/>
  </si>
  <si>
    <r>
      <rPr>
        <sz val="10"/>
        <color rgb="FFFF0000"/>
        <rFont val="ＭＳ Ｐ明朝"/>
        <family val="1"/>
        <charset val="128"/>
      </rPr>
      <t>※『必須項目』欄が○となっている項目については、当市の必須要件になりますので、1項目でも「対応不可」にてご回答いただいた場合は、自動的に本プロポーザル失格とさせていただきます。あらかじめご了承ください。</t>
    </r>
    <r>
      <rPr>
        <sz val="10"/>
        <rFont val="ＭＳ Ｐ明朝"/>
        <family val="1"/>
        <charset val="128"/>
      </rPr>
      <t xml:space="preserve">
※カスタマイズ（有償対応）により対応可のものについては「2.対応不可」を選択してください。
　ただし、システム利用開始時までにパッケージのバージョンアップ（保守対応）で対応可のものについては「1.対応可」を選択してください。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</si>
</sst>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9"/>
      <name val="ＭＳ 明朝"/>
      <family val="1"/>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明朝"/>
      <family val="1"/>
      <charset val="128"/>
    </font>
    <font>
      <sz val="12"/>
      <color indexed="8"/>
      <name val="ＭＳ Ｐゴシック"/>
      <family val="3"/>
      <charset val="128"/>
    </font>
    <font>
      <sz val="12"/>
      <color indexed="9"/>
      <name val="ＭＳ Ｐゴシック"/>
      <family val="3"/>
      <charset val="128"/>
    </font>
    <font>
      <sz val="12"/>
      <color indexed="60"/>
      <name val="ＭＳ Ｐゴシック"/>
      <family val="3"/>
      <charset val="128"/>
    </font>
    <font>
      <sz val="11"/>
      <name val="ＭＳ Ｐ明朝"/>
      <family val="1"/>
      <charset val="128"/>
    </font>
    <font>
      <b/>
      <sz val="12"/>
      <color indexed="8"/>
      <name val="ＭＳ Ｐゴシック"/>
      <family val="3"/>
      <charset val="128"/>
    </font>
    <font>
      <sz val="10"/>
      <name val="ＭＳ Ｐ明朝"/>
      <family val="1"/>
      <charset val="128"/>
    </font>
    <font>
      <sz val="10"/>
      <color rgb="FFFF0000"/>
      <name val="ＭＳ Ｐ明朝"/>
      <family val="1"/>
      <charset val="128"/>
    </font>
    <font>
      <sz val="12"/>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lightGrid">
        <fgColor indexed="22"/>
        <bgColor indexed="26"/>
      </patternFill>
    </fill>
    <fill>
      <patternFill patternType="solid">
        <fgColor indexed="47"/>
        <bgColor indexed="64"/>
      </patternFill>
    </fill>
    <fill>
      <patternFill patternType="solid">
        <fgColor theme="8" tint="0.59999389629810485"/>
        <bgColor indexed="64"/>
      </patternFill>
    </fill>
  </fills>
  <borders count="15">
    <border>
      <left/>
      <right/>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0">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3" fillId="8"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3" fillId="14"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4" fillId="18"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4" fillId="0" borderId="1" applyNumberFormat="0" applyFill="0" applyBorder="0" applyAlignment="0">
      <alignment horizontal="left" vertical="center" wrapText="1"/>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5" fillId="0" borderId="0"/>
    <xf numFmtId="0" fontId="6" fillId="0" borderId="0" applyNumberFormat="0" applyFill="0" applyBorder="0" applyAlignment="0" applyProtection="0">
      <alignment vertical="center"/>
    </xf>
    <xf numFmtId="0" fontId="7" fillId="24" borderId="2" applyNumberFormat="0" applyAlignment="0" applyProtection="0">
      <alignment vertical="center"/>
    </xf>
    <xf numFmtId="0" fontId="8" fillId="15" borderId="0" applyNumberFormat="0" applyBorder="0" applyAlignment="0" applyProtection="0">
      <alignment vertical="center"/>
    </xf>
    <xf numFmtId="9" fontId="26" fillId="0" borderId="0" applyFont="0" applyFill="0" applyBorder="0" applyAlignment="0" applyProtection="0"/>
    <xf numFmtId="0" fontId="2" fillId="9" borderId="3" applyNumberFormat="0" applyFont="0" applyAlignment="0" applyProtection="0">
      <alignment vertical="center"/>
    </xf>
    <xf numFmtId="0" fontId="9" fillId="0" borderId="4" applyNumberFormat="0" applyFill="0" applyAlignment="0" applyProtection="0">
      <alignment vertical="center"/>
    </xf>
    <xf numFmtId="0" fontId="10" fillId="3" borderId="0" applyNumberFormat="0" applyBorder="0" applyAlignment="0" applyProtection="0">
      <alignment vertical="center"/>
    </xf>
    <xf numFmtId="0" fontId="11" fillId="14" borderId="5" applyNumberFormat="0" applyAlignment="0" applyProtection="0">
      <alignment vertical="center"/>
    </xf>
    <xf numFmtId="0" fontId="12" fillId="0" borderId="0" applyNumberFormat="0" applyFill="0" applyBorder="0" applyAlignment="0" applyProtection="0">
      <alignment vertical="center"/>
    </xf>
    <xf numFmtId="38" fontId="26" fillId="0" borderId="0" applyFont="0" applyFill="0" applyBorder="0" applyAlignment="0" applyProtection="0"/>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38" fontId="4" fillId="25" borderId="0" applyNumberFormat="0"/>
    <xf numFmtId="0" fontId="27" fillId="0" borderId="9" applyNumberFormat="0" applyFill="0" applyAlignment="0" applyProtection="0"/>
    <xf numFmtId="0" fontId="16" fillId="0" borderId="10" applyNumberFormat="0" applyFill="0" applyAlignment="0" applyProtection="0">
      <alignment vertical="center"/>
    </xf>
    <xf numFmtId="0" fontId="17" fillId="14" borderId="11" applyNumberFormat="0" applyAlignment="0" applyProtection="0">
      <alignment vertical="center"/>
    </xf>
    <xf numFmtId="0" fontId="18" fillId="0" borderId="0" applyNumberFormat="0" applyFill="0" applyBorder="0" applyAlignment="0" applyProtection="0">
      <alignment vertical="center"/>
    </xf>
    <xf numFmtId="0" fontId="19" fillId="7" borderId="5" applyNumberFormat="0" applyAlignment="0" applyProtection="0">
      <alignment vertical="center"/>
    </xf>
    <xf numFmtId="0" fontId="26" fillId="0" borderId="0"/>
    <xf numFmtId="0" fontId="26" fillId="0" borderId="0"/>
    <xf numFmtId="0" fontId="25" fillId="15" borderId="0" applyNumberFormat="0" applyBorder="0" applyAlignment="0" applyProtection="0"/>
    <xf numFmtId="0" fontId="20" fillId="0" borderId="0"/>
    <xf numFmtId="0" fontId="21" fillId="4" borderId="0" applyNumberFormat="0" applyBorder="0" applyAlignment="0" applyProtection="0">
      <alignment vertical="center"/>
    </xf>
  </cellStyleXfs>
  <cellXfs count="27">
    <xf numFmtId="0" fontId="0" fillId="0" borderId="0" xfId="0">
      <alignment vertical="center"/>
    </xf>
    <xf numFmtId="0" fontId="28" fillId="0" borderId="0" xfId="66" applyFont="1" applyAlignment="1">
      <alignment horizontal="left" vertical="top"/>
    </xf>
    <xf numFmtId="0" fontId="28" fillId="0" borderId="0" xfId="66" applyFont="1"/>
    <xf numFmtId="0" fontId="28" fillId="26" borderId="13" xfId="66" applyFont="1" applyFill="1" applyBorder="1" applyAlignment="1">
      <alignment horizontal="center" vertical="center"/>
    </xf>
    <xf numFmtId="0" fontId="28" fillId="0" borderId="0" xfId="66" applyFont="1" applyAlignment="1">
      <alignment horizontal="center" vertical="top"/>
    </xf>
    <xf numFmtId="0" fontId="28" fillId="0" borderId="13" xfId="66" applyFont="1" applyFill="1" applyBorder="1" applyAlignment="1">
      <alignment horizontal="left" vertical="top" wrapText="1"/>
    </xf>
    <xf numFmtId="0" fontId="28" fillId="0" borderId="13" xfId="66" applyNumberFormat="1" applyFont="1" applyFill="1" applyBorder="1" applyAlignment="1">
      <alignment horizontal="left" vertical="top" wrapText="1"/>
    </xf>
    <xf numFmtId="0" fontId="28" fillId="0" borderId="0" xfId="66" applyFont="1" applyAlignment="1">
      <alignment horizontal="center" vertical="center"/>
    </xf>
    <xf numFmtId="0" fontId="28" fillId="0" borderId="13" xfId="0" applyFont="1" applyFill="1" applyBorder="1" applyAlignment="1">
      <alignment horizontal="left" vertical="top" wrapText="1"/>
    </xf>
    <xf numFmtId="0" fontId="28" fillId="27" borderId="12" xfId="66" applyFont="1" applyFill="1" applyBorder="1" applyAlignment="1">
      <alignment horizontal="center" vertical="center" wrapText="1"/>
    </xf>
    <xf numFmtId="0" fontId="28" fillId="27" borderId="13" xfId="66" applyFont="1" applyFill="1" applyBorder="1" applyAlignment="1">
      <alignment horizontal="center" vertical="center" shrinkToFit="1"/>
    </xf>
    <xf numFmtId="0" fontId="28" fillId="27" borderId="0" xfId="66" applyFont="1" applyFill="1" applyAlignment="1">
      <alignment horizontal="center" vertical="center"/>
    </xf>
    <xf numFmtId="0" fontId="28" fillId="27" borderId="13" xfId="66" applyFont="1" applyFill="1" applyBorder="1" applyAlignment="1">
      <alignment horizontal="center" vertical="top" wrapText="1"/>
    </xf>
    <xf numFmtId="0" fontId="28" fillId="27" borderId="13" xfId="66" applyFont="1" applyFill="1" applyBorder="1" applyAlignment="1">
      <alignment vertical="center" shrinkToFit="1"/>
    </xf>
    <xf numFmtId="0" fontId="28" fillId="0" borderId="0" xfId="66" applyFont="1" applyFill="1" applyAlignment="1">
      <alignment horizontal="center" vertical="center"/>
    </xf>
    <xf numFmtId="0" fontId="29" fillId="0" borderId="13" xfId="66" applyFont="1" applyFill="1" applyBorder="1" applyAlignment="1">
      <alignment horizontal="left" vertical="top" wrapText="1"/>
    </xf>
    <xf numFmtId="0" fontId="29" fillId="0" borderId="13" xfId="66" applyNumberFormat="1" applyFont="1" applyFill="1" applyBorder="1" applyAlignment="1">
      <alignment horizontal="left" vertical="top" wrapText="1"/>
    </xf>
    <xf numFmtId="0" fontId="28" fillId="0" borderId="12" xfId="66" applyFont="1" applyFill="1" applyBorder="1" applyAlignment="1">
      <alignment horizontal="center" vertical="center" wrapText="1" shrinkToFit="1"/>
    </xf>
    <xf numFmtId="0" fontId="28" fillId="0" borderId="13" xfId="66" applyFont="1" applyFill="1" applyBorder="1" applyAlignment="1">
      <alignment horizontal="center" vertical="center" wrapText="1" shrinkToFit="1"/>
    </xf>
    <xf numFmtId="0" fontId="28" fillId="27" borderId="13" xfId="66" applyFont="1" applyFill="1" applyBorder="1" applyAlignment="1">
      <alignment horizontal="center" vertical="center" wrapText="1"/>
    </xf>
    <xf numFmtId="0" fontId="28" fillId="0" borderId="13" xfId="66" applyNumberFormat="1" applyFont="1" applyFill="1" applyBorder="1" applyAlignment="1">
      <alignment horizontal="center" vertical="center" wrapText="1"/>
    </xf>
    <xf numFmtId="0" fontId="28" fillId="0" borderId="0" xfId="66" applyFont="1" applyAlignment="1">
      <alignment horizontal="right"/>
    </xf>
    <xf numFmtId="0" fontId="28" fillId="0" borderId="0" xfId="66" applyFont="1" applyAlignment="1">
      <alignment horizontal="right" vertical="center"/>
    </xf>
    <xf numFmtId="0" fontId="28" fillId="27" borderId="13" xfId="66" applyFont="1" applyFill="1" applyBorder="1" applyAlignment="1">
      <alignment horizontal="left" vertical="top" wrapText="1"/>
    </xf>
    <xf numFmtId="0" fontId="30" fillId="0" borderId="0" xfId="66" applyFont="1" applyBorder="1" applyAlignment="1">
      <alignment horizontal="center" vertical="center" wrapText="1"/>
    </xf>
    <xf numFmtId="0" fontId="28" fillId="0" borderId="14" xfId="66" applyFont="1" applyBorder="1" applyAlignment="1">
      <alignment horizontal="left" vertical="center" wrapText="1"/>
    </xf>
    <xf numFmtId="0" fontId="28" fillId="27" borderId="13" xfId="66" applyFont="1" applyFill="1" applyBorder="1" applyAlignment="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アクセント1" xfId="7" xr:uid="{00000000-0005-0000-0000-000006000000}"/>
    <cellStyle name="20% - アクセント2" xfId="8" xr:uid="{00000000-0005-0000-0000-000007000000}"/>
    <cellStyle name="20% - アクセント3" xfId="9" xr:uid="{00000000-0005-0000-0000-000008000000}"/>
    <cellStyle name="20% - アクセント4" xfId="10" xr:uid="{00000000-0005-0000-0000-000009000000}"/>
    <cellStyle name="20% - アクセント5" xfId="11" xr:uid="{00000000-0005-0000-0000-00000A000000}"/>
    <cellStyle name="20% - アクセント6" xfId="12" xr:uid="{00000000-0005-0000-0000-00000B000000}"/>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40% - アクセント1" xfId="19" xr:uid="{00000000-0005-0000-0000-000012000000}"/>
    <cellStyle name="40% - アクセント2" xfId="20" xr:uid="{00000000-0005-0000-0000-000013000000}"/>
    <cellStyle name="40% - アクセント3" xfId="21" xr:uid="{00000000-0005-0000-0000-000014000000}"/>
    <cellStyle name="40% - アクセント4" xfId="22" xr:uid="{00000000-0005-0000-0000-000015000000}"/>
    <cellStyle name="40% - アクセント5" xfId="23" xr:uid="{00000000-0005-0000-0000-000016000000}"/>
    <cellStyle name="40% - アクセント6"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60% - アクセント1" xfId="31" xr:uid="{00000000-0005-0000-0000-00001E000000}"/>
    <cellStyle name="60% - アクセント2" xfId="32" xr:uid="{00000000-0005-0000-0000-00001F000000}"/>
    <cellStyle name="60% - アクセント3" xfId="33" xr:uid="{00000000-0005-0000-0000-000020000000}"/>
    <cellStyle name="60% - アクセント4" xfId="34" xr:uid="{00000000-0005-0000-0000-000021000000}"/>
    <cellStyle name="60% - アクセント5" xfId="35" xr:uid="{00000000-0005-0000-0000-000022000000}"/>
    <cellStyle name="60% - アクセント6" xfId="36" xr:uid="{00000000-0005-0000-0000-000023000000}"/>
    <cellStyle name="９ポ" xfId="37" xr:uid="{00000000-0005-0000-0000-000024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xr:uid="{00000000-0005-0000-0000-00002B000000}"/>
    <cellStyle name="タイトル" xfId="45" builtinId="15" customBuiltin="1"/>
    <cellStyle name="チェック セル" xfId="46" builtinId="23" customBuiltin="1"/>
    <cellStyle name="どちらでもない" xfId="47" builtinId="28" customBuiltin="1"/>
    <cellStyle name="パーセント 2" xfId="48" xr:uid="{00000000-0005-0000-0000-00002F000000}"/>
    <cellStyle name="メモ" xfId="49" builtinId="10" customBuiltin="1"/>
    <cellStyle name="リンク セル" xfId="50" builtinId="24" customBuiltin="1"/>
    <cellStyle name="悪い" xfId="51" builtinId="27" customBuiltin="1"/>
    <cellStyle name="計算" xfId="52" builtinId="22" customBuiltin="1"/>
    <cellStyle name="警告文" xfId="53" builtinId="11" customBuiltin="1"/>
    <cellStyle name="桁区切り 2" xfId="54" xr:uid="{00000000-0005-0000-0000-000035000000}"/>
    <cellStyle name="見出し 1" xfId="55" builtinId="16" customBuiltin="1"/>
    <cellStyle name="見出し 2" xfId="56" builtinId="17" customBuiltin="1"/>
    <cellStyle name="見出し 3" xfId="57" builtinId="18" customBuiltin="1"/>
    <cellStyle name="見出し 4" xfId="58" builtinId="19" customBuiltin="1"/>
    <cellStyle name="見積もり" xfId="59" xr:uid="{00000000-0005-0000-0000-00003A000000}"/>
    <cellStyle name="合計" xfId="60" xr:uid="{00000000-0005-0000-0000-00003B000000}"/>
    <cellStyle name="集計" xfId="61" builtinId="25" customBuiltin="1"/>
    <cellStyle name="出力" xfId="62" builtinId="21" customBuiltin="1"/>
    <cellStyle name="説明文" xfId="63" builtinId="53" customBuiltin="1"/>
    <cellStyle name="入力" xfId="64" builtinId="20" customBuiltin="1"/>
    <cellStyle name="標準" xfId="0" builtinId="0"/>
    <cellStyle name="標準 2" xfId="65" xr:uid="{00000000-0005-0000-0000-000041000000}"/>
    <cellStyle name="標準_【修正中】固定資産税システム更改企画書20120416" xfId="66" xr:uid="{00000000-0005-0000-0000-000042000000}"/>
    <cellStyle name="普通" xfId="67" xr:uid="{00000000-0005-0000-0000-000043000000}"/>
    <cellStyle name="未定義" xfId="68" xr:uid="{00000000-0005-0000-0000-000044000000}"/>
    <cellStyle name="良い" xfId="69" builtinId="26" customBuiltin="1"/>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N270"/>
  <sheetViews>
    <sheetView tabSelected="1" view="pageBreakPreview" zoomScaleNormal="100" zoomScaleSheetLayoutView="100" workbookViewId="0">
      <pane ySplit="4" topLeftCell="A256" activePane="bottomLeft" state="frozen"/>
      <selection pane="bottomLeft" activeCell="E37" sqref="E37"/>
    </sheetView>
  </sheetViews>
  <sheetFormatPr defaultColWidth="9" defaultRowHeight="12" x14ac:dyDescent="0.15"/>
  <cols>
    <col min="1" max="1" width="4.125" style="11" bestFit="1" customWidth="1"/>
    <col min="2" max="2" width="65.625" style="2" customWidth="1"/>
    <col min="3" max="3" width="25.75" style="2" customWidth="1"/>
    <col min="4" max="5" width="29.125" style="2" customWidth="1"/>
    <col min="6" max="6" width="8.375" style="7" customWidth="1"/>
    <col min="7" max="7" width="13.625" style="2" customWidth="1"/>
    <col min="8" max="13" width="9" style="2" customWidth="1"/>
    <col min="14" max="16384" width="9" style="2"/>
  </cols>
  <sheetData>
    <row r="1" spans="1:14" ht="27.75" customHeight="1" x14ac:dyDescent="0.15">
      <c r="A1" s="24" t="s">
        <v>224</v>
      </c>
      <c r="B1" s="24"/>
      <c r="C1" s="24"/>
      <c r="D1" s="24"/>
      <c r="E1" s="24"/>
      <c r="F1" s="24"/>
      <c r="G1" s="1"/>
      <c r="H1" s="1"/>
      <c r="I1" s="1"/>
      <c r="J1" s="1"/>
      <c r="K1" s="1"/>
      <c r="L1" s="1"/>
      <c r="M1" s="1"/>
      <c r="N1" s="1"/>
    </row>
    <row r="2" spans="1:14" ht="47.25" customHeight="1" x14ac:dyDescent="0.15">
      <c r="A2" s="25" t="s">
        <v>271</v>
      </c>
      <c r="B2" s="25"/>
      <c r="C2" s="25"/>
      <c r="D2" s="25"/>
      <c r="E2" s="25"/>
      <c r="F2" s="25"/>
      <c r="G2" s="1"/>
      <c r="H2" s="1"/>
      <c r="I2" s="1"/>
      <c r="J2" s="1"/>
      <c r="K2" s="1"/>
      <c r="L2" s="1"/>
      <c r="M2" s="1"/>
      <c r="N2" s="1"/>
    </row>
    <row r="3" spans="1:14" ht="12.75" customHeight="1" x14ac:dyDescent="0.15">
      <c r="A3" s="26" t="s">
        <v>26</v>
      </c>
      <c r="B3" s="26"/>
      <c r="C3" s="26"/>
      <c r="D3" s="26"/>
      <c r="E3" s="26"/>
      <c r="F3" s="26"/>
      <c r="G3" s="1"/>
      <c r="H3" s="1" t="s">
        <v>0</v>
      </c>
      <c r="I3" s="1"/>
      <c r="J3" s="1"/>
      <c r="K3" s="1"/>
      <c r="L3" s="1"/>
      <c r="M3" s="1"/>
      <c r="N3" s="1"/>
    </row>
    <row r="4" spans="1:14" s="4" customFormat="1" ht="27.75" customHeight="1" x14ac:dyDescent="0.15">
      <c r="A4" s="9" t="s">
        <v>9</v>
      </c>
      <c r="B4" s="17" t="s">
        <v>1</v>
      </c>
      <c r="C4" s="17" t="s">
        <v>2</v>
      </c>
      <c r="D4" s="18" t="s">
        <v>214</v>
      </c>
      <c r="E4" s="18" t="s">
        <v>213</v>
      </c>
      <c r="F4" s="18" t="s">
        <v>212</v>
      </c>
      <c r="G4" s="1"/>
      <c r="H4" s="3" t="s">
        <v>3</v>
      </c>
      <c r="I4" s="3" t="s">
        <v>4</v>
      </c>
      <c r="J4" s="3" t="s">
        <v>5</v>
      </c>
      <c r="K4" s="3" t="s">
        <v>6</v>
      </c>
      <c r="L4" s="3" t="s">
        <v>7</v>
      </c>
      <c r="M4" s="3" t="s">
        <v>8</v>
      </c>
      <c r="N4" s="1"/>
    </row>
    <row r="5" spans="1:14" x14ac:dyDescent="0.15">
      <c r="A5" s="23" t="s">
        <v>186</v>
      </c>
      <c r="B5" s="23"/>
      <c r="C5" s="12" t="s">
        <v>12</v>
      </c>
      <c r="D5" s="12" t="s">
        <v>10</v>
      </c>
      <c r="E5" s="12"/>
      <c r="F5" s="19"/>
      <c r="G5" s="1"/>
      <c r="H5" s="1"/>
      <c r="I5" s="1"/>
      <c r="K5" s="1"/>
      <c r="L5" s="1"/>
      <c r="M5" s="1"/>
      <c r="N5" s="1"/>
    </row>
    <row r="6" spans="1:14" x14ac:dyDescent="0.15">
      <c r="A6" s="10"/>
      <c r="B6" s="13" t="s">
        <v>36</v>
      </c>
      <c r="C6" s="12" t="s">
        <v>10</v>
      </c>
      <c r="D6" s="12" t="s">
        <v>10</v>
      </c>
      <c r="E6" s="12"/>
      <c r="F6" s="19"/>
      <c r="G6" s="1"/>
      <c r="H6" s="1"/>
      <c r="I6" s="1"/>
      <c r="J6" s="1"/>
      <c r="K6" s="1"/>
      <c r="L6" s="1"/>
      <c r="M6" s="1"/>
      <c r="N6" s="1"/>
    </row>
    <row r="7" spans="1:14" x14ac:dyDescent="0.15">
      <c r="A7" s="10">
        <f>ROW()-6</f>
        <v>1</v>
      </c>
      <c r="B7" s="8" t="s">
        <v>31</v>
      </c>
      <c r="C7" s="5"/>
      <c r="D7" s="6" t="s">
        <v>225</v>
      </c>
      <c r="E7" s="6"/>
      <c r="F7" s="20"/>
      <c r="G7" s="1"/>
      <c r="H7" s="1"/>
      <c r="I7" s="1"/>
      <c r="K7" s="1"/>
      <c r="L7" s="1"/>
      <c r="M7" s="1"/>
      <c r="N7" s="1"/>
    </row>
    <row r="8" spans="1:14" x14ac:dyDescent="0.15">
      <c r="A8" s="10">
        <f t="shared" ref="A8:A21" si="0">ROW()-6</f>
        <v>2</v>
      </c>
      <c r="B8" s="8" t="s">
        <v>211</v>
      </c>
      <c r="C8" s="5"/>
      <c r="D8" s="6" t="s">
        <v>226</v>
      </c>
      <c r="E8" s="6"/>
      <c r="F8" s="20"/>
      <c r="G8" s="1"/>
      <c r="H8" s="1"/>
      <c r="I8" s="1"/>
      <c r="K8" s="1"/>
      <c r="L8" s="1"/>
      <c r="M8" s="1"/>
      <c r="N8" s="1"/>
    </row>
    <row r="9" spans="1:14" ht="24" x14ac:dyDescent="0.15">
      <c r="A9" s="10">
        <f t="shared" si="0"/>
        <v>3</v>
      </c>
      <c r="B9" s="8" t="s">
        <v>237</v>
      </c>
      <c r="C9" s="5"/>
      <c r="D9" s="6" t="s">
        <v>225</v>
      </c>
      <c r="E9" s="6"/>
      <c r="F9" s="20" t="s">
        <v>215</v>
      </c>
      <c r="G9" s="1"/>
      <c r="H9" s="1"/>
      <c r="I9" s="1"/>
      <c r="J9" s="1"/>
      <c r="K9" s="1"/>
      <c r="L9" s="1"/>
      <c r="M9" s="1"/>
      <c r="N9" s="1"/>
    </row>
    <row r="10" spans="1:14" ht="36" x14ac:dyDescent="0.15">
      <c r="A10" s="10">
        <f t="shared" si="0"/>
        <v>4</v>
      </c>
      <c r="B10" s="8" t="s">
        <v>193</v>
      </c>
      <c r="C10" s="5"/>
      <c r="D10" s="6" t="s">
        <v>225</v>
      </c>
      <c r="E10" s="6"/>
      <c r="F10" s="20"/>
      <c r="G10" s="1"/>
      <c r="H10" s="1"/>
      <c r="I10" s="1"/>
      <c r="J10" s="1"/>
      <c r="K10" s="1"/>
      <c r="L10" s="1"/>
      <c r="M10" s="1"/>
      <c r="N10" s="1"/>
    </row>
    <row r="11" spans="1:14" x14ac:dyDescent="0.15">
      <c r="A11" s="10">
        <f t="shared" si="0"/>
        <v>5</v>
      </c>
      <c r="B11" s="8" t="s">
        <v>47</v>
      </c>
      <c r="C11" s="5"/>
      <c r="D11" s="6" t="s">
        <v>226</v>
      </c>
      <c r="E11" s="6"/>
      <c r="F11" s="20"/>
      <c r="G11" s="1"/>
      <c r="H11" s="1"/>
      <c r="I11" s="1"/>
      <c r="J11" s="1"/>
      <c r="K11" s="1"/>
      <c r="L11" s="1"/>
      <c r="M11" s="1"/>
      <c r="N11" s="1"/>
    </row>
    <row r="12" spans="1:14" x14ac:dyDescent="0.15">
      <c r="A12" s="10">
        <f t="shared" si="0"/>
        <v>6</v>
      </c>
      <c r="B12" s="8" t="s">
        <v>49</v>
      </c>
      <c r="C12" s="5"/>
      <c r="D12" s="6" t="s">
        <v>226</v>
      </c>
      <c r="E12" s="6"/>
      <c r="F12" s="20"/>
      <c r="G12" s="1"/>
      <c r="H12" s="1"/>
      <c r="I12" s="1"/>
      <c r="J12" s="1"/>
      <c r="K12" s="1"/>
      <c r="L12" s="1"/>
      <c r="M12" s="1"/>
      <c r="N12" s="1"/>
    </row>
    <row r="13" spans="1:14" x14ac:dyDescent="0.15">
      <c r="A13" s="10">
        <f t="shared" si="0"/>
        <v>7</v>
      </c>
      <c r="B13" s="8" t="s">
        <v>48</v>
      </c>
      <c r="C13" s="5"/>
      <c r="D13" s="6" t="s">
        <v>225</v>
      </c>
      <c r="E13" s="6"/>
      <c r="F13" s="20"/>
      <c r="G13" s="1"/>
      <c r="H13" s="1"/>
      <c r="I13" s="1"/>
      <c r="J13" s="1"/>
      <c r="K13" s="1"/>
      <c r="L13" s="1"/>
      <c r="M13" s="1"/>
      <c r="N13" s="1"/>
    </row>
    <row r="14" spans="1:14" ht="48" x14ac:dyDescent="0.15">
      <c r="A14" s="10">
        <f t="shared" si="0"/>
        <v>8</v>
      </c>
      <c r="B14" s="8" t="s">
        <v>192</v>
      </c>
      <c r="C14" s="5"/>
      <c r="D14" s="6" t="s">
        <v>225</v>
      </c>
      <c r="E14" s="6"/>
      <c r="F14" s="20"/>
      <c r="G14" s="1"/>
      <c r="H14" s="1"/>
      <c r="I14" s="1"/>
      <c r="J14" s="1"/>
      <c r="K14" s="1"/>
      <c r="L14" s="1"/>
      <c r="M14" s="1"/>
      <c r="N14" s="1"/>
    </row>
    <row r="15" spans="1:14" ht="36" x14ac:dyDescent="0.15">
      <c r="A15" s="10">
        <f t="shared" si="0"/>
        <v>9</v>
      </c>
      <c r="B15" s="8" t="s">
        <v>194</v>
      </c>
      <c r="C15" s="5"/>
      <c r="D15" s="6" t="s">
        <v>226</v>
      </c>
      <c r="E15" s="6"/>
      <c r="F15" s="20"/>
      <c r="G15" s="1"/>
      <c r="H15" s="1"/>
      <c r="I15" s="1"/>
      <c r="J15" s="1"/>
      <c r="K15" s="1"/>
      <c r="L15" s="1"/>
      <c r="M15" s="1"/>
      <c r="N15" s="1"/>
    </row>
    <row r="16" spans="1:14" ht="36" x14ac:dyDescent="0.15">
      <c r="A16" s="10">
        <f t="shared" si="0"/>
        <v>10</v>
      </c>
      <c r="B16" s="8" t="s">
        <v>195</v>
      </c>
      <c r="C16" s="5"/>
      <c r="D16" s="6" t="s">
        <v>226</v>
      </c>
      <c r="E16" s="6"/>
      <c r="F16" s="20"/>
      <c r="G16" s="1"/>
      <c r="H16" s="1"/>
      <c r="I16" s="1"/>
      <c r="J16" s="1"/>
      <c r="K16" s="1"/>
      <c r="L16" s="1"/>
      <c r="M16" s="1"/>
      <c r="N16" s="1"/>
    </row>
    <row r="17" spans="1:14" x14ac:dyDescent="0.15">
      <c r="A17" s="10">
        <f t="shared" si="0"/>
        <v>11</v>
      </c>
      <c r="B17" s="8" t="s">
        <v>46</v>
      </c>
      <c r="C17" s="5"/>
      <c r="D17" s="6" t="s">
        <v>226</v>
      </c>
      <c r="E17" s="6"/>
      <c r="F17" s="20"/>
      <c r="G17" s="1"/>
      <c r="H17" s="1"/>
      <c r="I17" s="1"/>
      <c r="J17" s="1"/>
      <c r="K17" s="1"/>
      <c r="L17" s="1"/>
      <c r="M17" s="1"/>
      <c r="N17" s="1"/>
    </row>
    <row r="18" spans="1:14" ht="36" x14ac:dyDescent="0.15">
      <c r="A18" s="10">
        <f t="shared" si="0"/>
        <v>12</v>
      </c>
      <c r="B18" s="8" t="s">
        <v>196</v>
      </c>
      <c r="C18" s="5"/>
      <c r="D18" s="6" t="s">
        <v>226</v>
      </c>
      <c r="E18" s="6"/>
      <c r="F18" s="20"/>
      <c r="G18" s="1"/>
      <c r="H18" s="1"/>
      <c r="I18" s="1"/>
      <c r="J18" s="1"/>
      <c r="K18" s="1"/>
      <c r="L18" s="1"/>
      <c r="M18" s="1"/>
      <c r="N18" s="1"/>
    </row>
    <row r="19" spans="1:14" ht="36" x14ac:dyDescent="0.15">
      <c r="A19" s="10">
        <f t="shared" si="0"/>
        <v>13</v>
      </c>
      <c r="B19" s="8" t="s">
        <v>197</v>
      </c>
      <c r="C19" s="5"/>
      <c r="D19" s="6" t="s">
        <v>225</v>
      </c>
      <c r="E19" s="6"/>
      <c r="F19" s="20"/>
      <c r="G19" s="1"/>
      <c r="H19" s="1"/>
      <c r="I19" s="1"/>
      <c r="J19" s="1"/>
      <c r="K19" s="1"/>
      <c r="L19" s="1"/>
      <c r="M19" s="1"/>
      <c r="N19" s="1"/>
    </row>
    <row r="20" spans="1:14" ht="60" x14ac:dyDescent="0.15">
      <c r="A20" s="10">
        <f t="shared" si="0"/>
        <v>14</v>
      </c>
      <c r="B20" s="8" t="s">
        <v>199</v>
      </c>
      <c r="C20" s="5"/>
      <c r="D20" s="6" t="s">
        <v>226</v>
      </c>
      <c r="E20" s="6"/>
      <c r="F20" s="20"/>
      <c r="G20" s="1"/>
      <c r="H20" s="1"/>
      <c r="I20" s="1"/>
      <c r="J20" s="1"/>
      <c r="K20" s="1"/>
      <c r="L20" s="1"/>
      <c r="M20" s="1"/>
      <c r="N20" s="1"/>
    </row>
    <row r="21" spans="1:14" ht="48" x14ac:dyDescent="0.15">
      <c r="A21" s="10">
        <f t="shared" si="0"/>
        <v>15</v>
      </c>
      <c r="B21" s="8" t="s">
        <v>198</v>
      </c>
      <c r="C21" s="5"/>
      <c r="D21" s="6" t="s">
        <v>226</v>
      </c>
      <c r="E21" s="6"/>
      <c r="F21" s="20"/>
      <c r="G21" s="1"/>
      <c r="H21" s="1"/>
      <c r="I21" s="1"/>
      <c r="J21" s="1"/>
      <c r="K21" s="1"/>
      <c r="L21" s="1"/>
      <c r="M21" s="1"/>
      <c r="N21" s="1"/>
    </row>
    <row r="22" spans="1:14" x14ac:dyDescent="0.15">
      <c r="A22" s="10"/>
      <c r="B22" s="13" t="s">
        <v>34</v>
      </c>
      <c r="C22" s="12" t="s">
        <v>10</v>
      </c>
      <c r="D22" s="12" t="s">
        <v>10</v>
      </c>
      <c r="E22" s="12"/>
      <c r="F22" s="19"/>
      <c r="G22" s="1"/>
      <c r="H22" s="1"/>
      <c r="I22" s="1"/>
      <c r="J22" s="1"/>
      <c r="K22" s="1"/>
      <c r="L22" s="1"/>
      <c r="M22" s="1"/>
      <c r="N22" s="1"/>
    </row>
    <row r="23" spans="1:14" ht="36" x14ac:dyDescent="0.15">
      <c r="A23" s="10">
        <f>ROW()-7</f>
        <v>16</v>
      </c>
      <c r="B23" s="8" t="s">
        <v>238</v>
      </c>
      <c r="C23" s="5"/>
      <c r="D23" s="6" t="s">
        <v>226</v>
      </c>
      <c r="E23" s="6"/>
      <c r="F23" s="20" t="s">
        <v>215</v>
      </c>
      <c r="G23" s="1"/>
      <c r="H23" s="1"/>
      <c r="I23" s="1"/>
      <c r="J23" s="1"/>
      <c r="K23" s="1"/>
      <c r="L23" s="1"/>
      <c r="M23" s="1"/>
      <c r="N23" s="1"/>
    </row>
    <row r="24" spans="1:14" ht="36" x14ac:dyDescent="0.15">
      <c r="A24" s="10">
        <f t="shared" ref="A24:A30" si="1">ROW()-7</f>
        <v>17</v>
      </c>
      <c r="B24" s="8" t="s">
        <v>203</v>
      </c>
      <c r="C24" s="5"/>
      <c r="D24" s="6" t="s">
        <v>226</v>
      </c>
      <c r="E24" s="6"/>
      <c r="F24" s="20"/>
      <c r="G24" s="1"/>
      <c r="H24" s="1"/>
      <c r="I24" s="1"/>
      <c r="J24" s="1"/>
      <c r="K24" s="1"/>
      <c r="L24" s="1"/>
      <c r="M24" s="1"/>
      <c r="N24" s="1"/>
    </row>
    <row r="25" spans="1:14" x14ac:dyDescent="0.15">
      <c r="A25" s="10">
        <f t="shared" si="1"/>
        <v>18</v>
      </c>
      <c r="B25" s="8" t="s">
        <v>32</v>
      </c>
      <c r="C25" s="5"/>
      <c r="D25" s="6" t="s">
        <v>226</v>
      </c>
      <c r="E25" s="6"/>
      <c r="F25" s="20"/>
      <c r="G25" s="1"/>
      <c r="H25" s="1"/>
      <c r="I25" s="1"/>
      <c r="J25" s="1"/>
      <c r="K25" s="1"/>
      <c r="L25" s="1"/>
      <c r="M25" s="1"/>
      <c r="N25" s="1"/>
    </row>
    <row r="26" spans="1:14" x14ac:dyDescent="0.15">
      <c r="A26" s="10">
        <f t="shared" si="1"/>
        <v>19</v>
      </c>
      <c r="B26" s="8" t="s">
        <v>33</v>
      </c>
      <c r="C26" s="5"/>
      <c r="D26" s="6" t="s">
        <v>226</v>
      </c>
      <c r="E26" s="6"/>
      <c r="F26" s="20"/>
      <c r="G26" s="1"/>
      <c r="H26" s="1"/>
      <c r="I26" s="1"/>
      <c r="J26" s="1"/>
      <c r="K26" s="1"/>
      <c r="L26" s="1"/>
      <c r="M26" s="1"/>
      <c r="N26" s="1"/>
    </row>
    <row r="27" spans="1:14" ht="48" x14ac:dyDescent="0.15">
      <c r="A27" s="10">
        <f t="shared" si="1"/>
        <v>20</v>
      </c>
      <c r="B27" s="8" t="s">
        <v>200</v>
      </c>
      <c r="C27" s="5"/>
      <c r="D27" s="6" t="s">
        <v>226</v>
      </c>
      <c r="E27" s="6"/>
      <c r="F27" s="20"/>
      <c r="G27" s="1"/>
      <c r="H27" s="1"/>
      <c r="I27" s="1"/>
      <c r="J27" s="1"/>
      <c r="K27" s="1"/>
      <c r="L27" s="1"/>
      <c r="M27" s="1"/>
      <c r="N27" s="1"/>
    </row>
    <row r="28" spans="1:14" x14ac:dyDescent="0.15">
      <c r="A28" s="10">
        <f t="shared" si="1"/>
        <v>21</v>
      </c>
      <c r="B28" s="8" t="s">
        <v>35</v>
      </c>
      <c r="C28" s="5"/>
      <c r="D28" s="6" t="s">
        <v>225</v>
      </c>
      <c r="E28" s="6"/>
      <c r="F28" s="20"/>
      <c r="G28" s="1"/>
      <c r="H28" s="1"/>
      <c r="I28" s="1"/>
      <c r="J28" s="1"/>
      <c r="K28" s="1"/>
      <c r="L28" s="1"/>
      <c r="M28" s="1"/>
      <c r="N28" s="1"/>
    </row>
    <row r="29" spans="1:14" ht="36" x14ac:dyDescent="0.15">
      <c r="A29" s="10">
        <f t="shared" si="1"/>
        <v>22</v>
      </c>
      <c r="B29" s="8" t="s">
        <v>201</v>
      </c>
      <c r="C29" s="5"/>
      <c r="D29" s="6" t="s">
        <v>226</v>
      </c>
      <c r="E29" s="6"/>
      <c r="F29" s="20"/>
      <c r="G29" s="1"/>
      <c r="H29" s="1"/>
      <c r="I29" s="1"/>
      <c r="J29" s="1"/>
      <c r="K29" s="1"/>
      <c r="L29" s="1"/>
      <c r="M29" s="1"/>
      <c r="N29" s="1"/>
    </row>
    <row r="30" spans="1:14" ht="36" x14ac:dyDescent="0.15">
      <c r="A30" s="10">
        <f t="shared" si="1"/>
        <v>23</v>
      </c>
      <c r="B30" s="8" t="s">
        <v>202</v>
      </c>
      <c r="C30" s="5"/>
      <c r="D30" s="6" t="s">
        <v>226</v>
      </c>
      <c r="E30" s="6"/>
      <c r="F30" s="20"/>
      <c r="G30" s="1"/>
      <c r="H30" s="1"/>
      <c r="I30" s="1"/>
      <c r="J30" s="1"/>
      <c r="K30" s="1"/>
      <c r="L30" s="1"/>
      <c r="M30" s="1"/>
      <c r="N30" s="1"/>
    </row>
    <row r="31" spans="1:14" x14ac:dyDescent="0.15">
      <c r="A31" s="10"/>
      <c r="B31" s="13" t="s">
        <v>134</v>
      </c>
      <c r="C31" s="12" t="s">
        <v>10</v>
      </c>
      <c r="D31" s="12" t="s">
        <v>10</v>
      </c>
      <c r="E31" s="12"/>
      <c r="F31" s="19"/>
      <c r="G31" s="1"/>
      <c r="H31" s="1"/>
      <c r="I31" s="1"/>
      <c r="J31" s="1"/>
      <c r="K31" s="1"/>
      <c r="L31" s="1"/>
      <c r="M31" s="1"/>
      <c r="N31" s="1"/>
    </row>
    <row r="32" spans="1:14" ht="30" customHeight="1" x14ac:dyDescent="0.15">
      <c r="A32" s="10">
        <f>ROW()-8</f>
        <v>24</v>
      </c>
      <c r="B32" s="8" t="s">
        <v>239</v>
      </c>
      <c r="C32" s="5"/>
      <c r="D32" s="6" t="s">
        <v>225</v>
      </c>
      <c r="E32" s="6"/>
      <c r="F32" s="20" t="s">
        <v>215</v>
      </c>
      <c r="G32" s="1"/>
      <c r="H32" s="1"/>
      <c r="I32" s="1"/>
      <c r="K32" s="1"/>
      <c r="L32" s="1"/>
      <c r="M32" s="1"/>
      <c r="N32" s="1"/>
    </row>
    <row r="33" spans="1:14" ht="30" customHeight="1" x14ac:dyDescent="0.15">
      <c r="A33" s="10">
        <f>ROW()-8</f>
        <v>25</v>
      </c>
      <c r="B33" s="8" t="s">
        <v>135</v>
      </c>
      <c r="C33" s="5"/>
      <c r="D33" s="6" t="s">
        <v>226</v>
      </c>
      <c r="E33" s="6"/>
      <c r="F33" s="20"/>
      <c r="G33" s="1"/>
      <c r="H33" s="1"/>
      <c r="I33" s="1"/>
      <c r="K33" s="1"/>
      <c r="L33" s="1"/>
      <c r="M33" s="1"/>
      <c r="N33" s="1"/>
    </row>
    <row r="34" spans="1:14" x14ac:dyDescent="0.15">
      <c r="A34" s="23" t="s">
        <v>44</v>
      </c>
      <c r="B34" s="23"/>
      <c r="C34" s="12" t="s">
        <v>11</v>
      </c>
      <c r="D34" s="12" t="s">
        <v>10</v>
      </c>
      <c r="E34" s="12"/>
      <c r="F34" s="19"/>
      <c r="G34" s="1"/>
      <c r="H34" s="1"/>
      <c r="I34" s="1"/>
      <c r="K34" s="1"/>
      <c r="L34" s="1"/>
      <c r="M34" s="1"/>
      <c r="N34" s="1"/>
    </row>
    <row r="35" spans="1:14" x14ac:dyDescent="0.15">
      <c r="A35" s="10"/>
      <c r="B35" s="13" t="s">
        <v>36</v>
      </c>
      <c r="C35" s="12" t="s">
        <v>10</v>
      </c>
      <c r="D35" s="12" t="s">
        <v>10</v>
      </c>
      <c r="E35" s="12"/>
      <c r="F35" s="19"/>
      <c r="G35" s="1"/>
      <c r="H35" s="1"/>
      <c r="I35" s="1"/>
      <c r="J35" s="1"/>
      <c r="K35" s="1"/>
      <c r="L35" s="1"/>
      <c r="M35" s="1"/>
      <c r="N35" s="1"/>
    </row>
    <row r="36" spans="1:14" ht="30" customHeight="1" x14ac:dyDescent="0.15">
      <c r="A36" s="10">
        <f>ROW()-10</f>
        <v>26</v>
      </c>
      <c r="B36" s="8" t="s">
        <v>45</v>
      </c>
      <c r="C36" s="5"/>
      <c r="D36" s="6" t="s">
        <v>226</v>
      </c>
      <c r="E36" s="6"/>
      <c r="F36" s="20"/>
      <c r="G36" s="1"/>
      <c r="H36" s="1"/>
      <c r="I36" s="1"/>
      <c r="K36" s="1"/>
      <c r="L36" s="1"/>
      <c r="M36" s="1"/>
      <c r="N36" s="1"/>
    </row>
    <row r="37" spans="1:14" ht="44.45" customHeight="1" x14ac:dyDescent="0.15">
      <c r="A37" s="10">
        <f t="shared" ref="A37:A40" si="2">ROW()-10</f>
        <v>27</v>
      </c>
      <c r="B37" s="8" t="s">
        <v>231</v>
      </c>
      <c r="C37" s="5"/>
      <c r="D37" s="6" t="s">
        <v>226</v>
      </c>
      <c r="E37" s="6"/>
      <c r="F37" s="20"/>
      <c r="G37" s="1"/>
      <c r="H37" s="1"/>
      <c r="I37" s="1"/>
      <c r="K37" s="1"/>
      <c r="L37" s="1"/>
      <c r="M37" s="1"/>
      <c r="N37" s="1"/>
    </row>
    <row r="38" spans="1:14" ht="36" x14ac:dyDescent="0.15">
      <c r="A38" s="10">
        <f t="shared" si="2"/>
        <v>28</v>
      </c>
      <c r="B38" s="8" t="s">
        <v>50</v>
      </c>
      <c r="C38" s="5"/>
      <c r="D38" s="6" t="s">
        <v>226</v>
      </c>
      <c r="E38" s="6"/>
      <c r="F38" s="20"/>
      <c r="G38" s="1"/>
      <c r="H38" s="1"/>
      <c r="I38" s="1"/>
      <c r="K38" s="1"/>
      <c r="L38" s="1"/>
      <c r="M38" s="1"/>
      <c r="N38" s="1"/>
    </row>
    <row r="39" spans="1:14" ht="36" x14ac:dyDescent="0.15">
      <c r="A39" s="10">
        <f t="shared" si="2"/>
        <v>29</v>
      </c>
      <c r="B39" s="8" t="s">
        <v>51</v>
      </c>
      <c r="C39" s="5"/>
      <c r="D39" s="6" t="s">
        <v>226</v>
      </c>
      <c r="E39" s="6"/>
      <c r="F39" s="20"/>
      <c r="G39" s="1"/>
      <c r="H39" s="1"/>
      <c r="I39" s="1"/>
      <c r="K39" s="1"/>
      <c r="L39" s="1"/>
      <c r="M39" s="1"/>
      <c r="N39" s="1"/>
    </row>
    <row r="40" spans="1:14" ht="36" x14ac:dyDescent="0.15">
      <c r="A40" s="10">
        <f t="shared" si="2"/>
        <v>30</v>
      </c>
      <c r="B40" s="8" t="s">
        <v>53</v>
      </c>
      <c r="C40" s="5"/>
      <c r="D40" s="6" t="s">
        <v>225</v>
      </c>
      <c r="E40" s="6"/>
      <c r="F40" s="20"/>
      <c r="G40" s="1"/>
      <c r="H40" s="1"/>
      <c r="I40" s="1"/>
      <c r="K40" s="1"/>
      <c r="L40" s="1"/>
      <c r="M40" s="1"/>
      <c r="N40" s="1"/>
    </row>
    <row r="41" spans="1:14" x14ac:dyDescent="0.15">
      <c r="A41" s="10"/>
      <c r="B41" s="13" t="s">
        <v>52</v>
      </c>
      <c r="C41" s="12" t="s">
        <v>10</v>
      </c>
      <c r="D41" s="12" t="s">
        <v>10</v>
      </c>
      <c r="E41" s="12"/>
      <c r="F41" s="19"/>
      <c r="G41" s="1"/>
      <c r="H41" s="1"/>
      <c r="I41" s="1"/>
      <c r="J41" s="1"/>
      <c r="K41" s="1"/>
      <c r="L41" s="1"/>
      <c r="M41" s="1"/>
      <c r="N41" s="1"/>
    </row>
    <row r="42" spans="1:14" ht="29.25" customHeight="1" x14ac:dyDescent="0.15">
      <c r="A42" s="10">
        <f>ROW()-11</f>
        <v>31</v>
      </c>
      <c r="B42" s="8" t="s">
        <v>37</v>
      </c>
      <c r="C42" s="5"/>
      <c r="D42" s="6" t="s">
        <v>226</v>
      </c>
      <c r="E42" s="6"/>
      <c r="F42" s="20"/>
      <c r="G42" s="1"/>
      <c r="H42" s="1"/>
      <c r="I42" s="1"/>
      <c r="J42" s="1"/>
      <c r="K42" s="1"/>
      <c r="L42" s="1"/>
      <c r="M42" s="1"/>
      <c r="N42" s="1"/>
    </row>
    <row r="43" spans="1:14" ht="29.25" customHeight="1" x14ac:dyDescent="0.15">
      <c r="A43" s="10">
        <f t="shared" ref="A43:A46" si="3">ROW()-11</f>
        <v>32</v>
      </c>
      <c r="B43" s="8" t="s">
        <v>38</v>
      </c>
      <c r="C43" s="5"/>
      <c r="D43" s="6" t="s">
        <v>225</v>
      </c>
      <c r="E43" s="6"/>
      <c r="F43" s="20"/>
      <c r="G43" s="1"/>
      <c r="H43" s="1"/>
      <c r="I43" s="1"/>
      <c r="J43" s="1"/>
      <c r="K43" s="1"/>
      <c r="L43" s="1"/>
      <c r="M43" s="1"/>
      <c r="N43" s="1"/>
    </row>
    <row r="44" spans="1:14" ht="30" customHeight="1" x14ac:dyDescent="0.15">
      <c r="A44" s="10">
        <f t="shared" si="3"/>
        <v>33</v>
      </c>
      <c r="B44" s="8" t="s">
        <v>39</v>
      </c>
      <c r="C44" s="5"/>
      <c r="D44" s="6" t="s">
        <v>226</v>
      </c>
      <c r="E44" s="6"/>
      <c r="F44" s="20"/>
      <c r="G44" s="1"/>
      <c r="H44" s="1"/>
      <c r="I44" s="1"/>
      <c r="J44" s="1"/>
      <c r="K44" s="1"/>
      <c r="L44" s="1"/>
      <c r="M44" s="1"/>
      <c r="N44" s="1"/>
    </row>
    <row r="45" spans="1:14" ht="30" customHeight="1" x14ac:dyDescent="0.15">
      <c r="A45" s="10">
        <f t="shared" si="3"/>
        <v>34</v>
      </c>
      <c r="B45" s="8" t="s">
        <v>40</v>
      </c>
      <c r="C45" s="5"/>
      <c r="D45" s="6" t="s">
        <v>226</v>
      </c>
      <c r="E45" s="6"/>
      <c r="F45" s="20"/>
      <c r="G45" s="1"/>
      <c r="H45" s="1"/>
      <c r="I45" s="1"/>
      <c r="J45" s="1"/>
      <c r="K45" s="1"/>
      <c r="L45" s="1"/>
      <c r="M45" s="1"/>
      <c r="N45" s="1"/>
    </row>
    <row r="46" spans="1:14" ht="30" customHeight="1" x14ac:dyDescent="0.15">
      <c r="A46" s="10">
        <f t="shared" si="3"/>
        <v>35</v>
      </c>
      <c r="B46" s="8" t="s">
        <v>41</v>
      </c>
      <c r="C46" s="5"/>
      <c r="D46" s="6" t="s">
        <v>226</v>
      </c>
      <c r="E46" s="6"/>
      <c r="F46" s="20"/>
      <c r="G46" s="1"/>
      <c r="H46" s="1"/>
      <c r="I46" s="1"/>
      <c r="J46" s="1"/>
      <c r="K46" s="1"/>
      <c r="L46" s="1"/>
      <c r="M46" s="1"/>
      <c r="N46" s="1"/>
    </row>
    <row r="47" spans="1:14" x14ac:dyDescent="0.15">
      <c r="A47" s="10"/>
      <c r="B47" s="13" t="s">
        <v>42</v>
      </c>
      <c r="C47" s="12" t="s">
        <v>10</v>
      </c>
      <c r="D47" s="12" t="s">
        <v>10</v>
      </c>
      <c r="E47" s="12"/>
      <c r="F47" s="19"/>
      <c r="G47" s="1"/>
      <c r="H47" s="1"/>
      <c r="I47" s="1"/>
      <c r="J47" s="1"/>
      <c r="K47" s="1"/>
      <c r="L47" s="1"/>
      <c r="M47" s="1"/>
      <c r="N47" s="1"/>
    </row>
    <row r="48" spans="1:14" ht="30" customHeight="1" x14ac:dyDescent="0.15">
      <c r="A48" s="10">
        <f>ROW()-12</f>
        <v>36</v>
      </c>
      <c r="B48" s="8" t="s">
        <v>43</v>
      </c>
      <c r="C48" s="5"/>
      <c r="D48" s="6" t="s">
        <v>226</v>
      </c>
      <c r="E48" s="6"/>
      <c r="F48" s="20"/>
      <c r="G48" s="1"/>
      <c r="H48" s="1"/>
      <c r="I48" s="1"/>
      <c r="J48" s="1"/>
      <c r="K48" s="1"/>
      <c r="L48" s="1"/>
      <c r="M48" s="1"/>
      <c r="N48" s="1"/>
    </row>
    <row r="49" spans="1:14" x14ac:dyDescent="0.15">
      <c r="A49" s="23" t="s">
        <v>54</v>
      </c>
      <c r="B49" s="23"/>
      <c r="C49" s="12" t="s">
        <v>10</v>
      </c>
      <c r="D49" s="12" t="s">
        <v>10</v>
      </c>
      <c r="E49" s="12"/>
      <c r="F49" s="19"/>
      <c r="G49" s="1"/>
      <c r="H49" s="1"/>
      <c r="I49" s="1"/>
      <c r="K49" s="1"/>
      <c r="L49" s="1"/>
      <c r="M49" s="1"/>
      <c r="N49" s="1"/>
    </row>
    <row r="50" spans="1:14" ht="30" customHeight="1" x14ac:dyDescent="0.15">
      <c r="A50" s="10">
        <f>ROW()-13</f>
        <v>37</v>
      </c>
      <c r="B50" s="8" t="s">
        <v>240</v>
      </c>
      <c r="C50" s="5"/>
      <c r="D50" s="6" t="s">
        <v>226</v>
      </c>
      <c r="E50" s="6"/>
      <c r="F50" s="20" t="s">
        <v>215</v>
      </c>
      <c r="G50" s="1"/>
      <c r="H50" s="1"/>
      <c r="I50" s="1"/>
      <c r="J50" s="1"/>
      <c r="K50" s="1"/>
      <c r="L50" s="1"/>
      <c r="M50" s="1"/>
      <c r="N50" s="1"/>
    </row>
    <row r="51" spans="1:14" ht="30" customHeight="1" x14ac:dyDescent="0.15">
      <c r="A51" s="10">
        <f t="shared" ref="A51:A54" si="4">ROW()-13</f>
        <v>38</v>
      </c>
      <c r="B51" s="8" t="s">
        <v>56</v>
      </c>
      <c r="C51" s="5"/>
      <c r="D51" s="6" t="s">
        <v>226</v>
      </c>
      <c r="E51" s="6"/>
      <c r="F51" s="20"/>
      <c r="G51" s="1"/>
      <c r="H51" s="1"/>
      <c r="I51" s="1"/>
      <c r="J51" s="1"/>
      <c r="K51" s="1"/>
      <c r="L51" s="1"/>
      <c r="M51" s="1"/>
      <c r="N51" s="1"/>
    </row>
    <row r="52" spans="1:14" ht="30" customHeight="1" x14ac:dyDescent="0.15">
      <c r="A52" s="10">
        <f t="shared" si="4"/>
        <v>39</v>
      </c>
      <c r="B52" s="8" t="s">
        <v>57</v>
      </c>
      <c r="C52" s="5"/>
      <c r="D52" s="6" t="s">
        <v>226</v>
      </c>
      <c r="E52" s="6"/>
      <c r="F52" s="20"/>
      <c r="G52" s="1"/>
      <c r="H52" s="1"/>
      <c r="I52" s="1"/>
      <c r="J52" s="1"/>
      <c r="K52" s="1"/>
      <c r="L52" s="1"/>
      <c r="M52" s="1"/>
      <c r="N52" s="1"/>
    </row>
    <row r="53" spans="1:14" ht="30" customHeight="1" x14ac:dyDescent="0.15">
      <c r="A53" s="10">
        <f t="shared" si="4"/>
        <v>40</v>
      </c>
      <c r="B53" s="8" t="s">
        <v>55</v>
      </c>
      <c r="C53" s="5"/>
      <c r="D53" s="6" t="s">
        <v>225</v>
      </c>
      <c r="E53" s="6"/>
      <c r="F53" s="20"/>
      <c r="G53" s="1"/>
      <c r="H53" s="1"/>
      <c r="I53" s="1"/>
      <c r="J53" s="1"/>
      <c r="K53" s="1"/>
      <c r="L53" s="1"/>
      <c r="M53" s="1"/>
      <c r="N53" s="1"/>
    </row>
    <row r="54" spans="1:14" ht="30" customHeight="1" x14ac:dyDescent="0.15">
      <c r="A54" s="10">
        <f t="shared" si="4"/>
        <v>41</v>
      </c>
      <c r="B54" s="8" t="s">
        <v>71</v>
      </c>
      <c r="C54" s="5"/>
      <c r="D54" s="6" t="s">
        <v>226</v>
      </c>
      <c r="E54" s="6"/>
      <c r="F54" s="20"/>
      <c r="G54" s="1"/>
      <c r="H54" s="1"/>
      <c r="I54" s="1"/>
      <c r="J54" s="1"/>
      <c r="K54" s="1"/>
      <c r="L54" s="1"/>
      <c r="M54" s="1"/>
      <c r="N54" s="1"/>
    </row>
    <row r="55" spans="1:14" x14ac:dyDescent="0.15">
      <c r="A55" s="23" t="s">
        <v>58</v>
      </c>
      <c r="B55" s="23"/>
      <c r="C55" s="12" t="s">
        <v>10</v>
      </c>
      <c r="D55" s="12" t="s">
        <v>10</v>
      </c>
      <c r="E55" s="12"/>
      <c r="F55" s="19"/>
      <c r="G55" s="1"/>
      <c r="H55" s="1"/>
      <c r="I55" s="1"/>
      <c r="K55" s="1"/>
      <c r="L55" s="1"/>
      <c r="M55" s="1"/>
      <c r="N55" s="1"/>
    </row>
    <row r="56" spans="1:14" ht="30" customHeight="1" x14ac:dyDescent="0.15">
      <c r="A56" s="10">
        <f>ROW()-14</f>
        <v>42</v>
      </c>
      <c r="B56" s="8" t="s">
        <v>59</v>
      </c>
      <c r="C56" s="5"/>
      <c r="D56" s="6" t="s">
        <v>225</v>
      </c>
      <c r="E56" s="6"/>
      <c r="F56" s="20"/>
      <c r="G56" s="1"/>
      <c r="H56" s="1"/>
      <c r="I56" s="1"/>
      <c r="J56" s="1"/>
      <c r="K56" s="1"/>
      <c r="L56" s="1"/>
      <c r="M56" s="1"/>
      <c r="N56" s="1"/>
    </row>
    <row r="57" spans="1:14" ht="30" customHeight="1" x14ac:dyDescent="0.15">
      <c r="A57" s="10">
        <f t="shared" ref="A57:A77" si="5">ROW()-14</f>
        <v>43</v>
      </c>
      <c r="B57" s="8" t="s">
        <v>241</v>
      </c>
      <c r="C57" s="5"/>
      <c r="D57" s="6" t="s">
        <v>225</v>
      </c>
      <c r="E57" s="6"/>
      <c r="F57" s="20" t="s">
        <v>215</v>
      </c>
      <c r="G57" s="1"/>
      <c r="H57" s="1"/>
      <c r="I57" s="1"/>
      <c r="J57" s="1"/>
      <c r="K57" s="1"/>
      <c r="L57" s="1"/>
      <c r="M57" s="1"/>
      <c r="N57" s="1"/>
    </row>
    <row r="58" spans="1:14" ht="30" customHeight="1" x14ac:dyDescent="0.15">
      <c r="A58" s="10">
        <f t="shared" si="5"/>
        <v>44</v>
      </c>
      <c r="B58" s="8" t="s">
        <v>60</v>
      </c>
      <c r="C58" s="5"/>
      <c r="D58" s="6" t="s">
        <v>225</v>
      </c>
      <c r="E58" s="6"/>
      <c r="F58" s="20"/>
      <c r="G58" s="1"/>
      <c r="H58" s="1"/>
      <c r="I58" s="1"/>
      <c r="J58" s="1"/>
      <c r="K58" s="1"/>
      <c r="L58" s="1"/>
      <c r="M58" s="1"/>
      <c r="N58" s="1"/>
    </row>
    <row r="59" spans="1:14" ht="30" customHeight="1" x14ac:dyDescent="0.15">
      <c r="A59" s="10">
        <f t="shared" si="5"/>
        <v>45</v>
      </c>
      <c r="B59" s="8" t="s">
        <v>75</v>
      </c>
      <c r="C59" s="5"/>
      <c r="D59" s="6" t="s">
        <v>225</v>
      </c>
      <c r="E59" s="6"/>
      <c r="F59" s="20"/>
      <c r="G59" s="1"/>
      <c r="H59" s="1"/>
      <c r="I59" s="1"/>
      <c r="J59" s="1"/>
      <c r="K59" s="1"/>
      <c r="L59" s="1"/>
      <c r="M59" s="1"/>
      <c r="N59" s="1"/>
    </row>
    <row r="60" spans="1:14" ht="30" customHeight="1" x14ac:dyDescent="0.15">
      <c r="A60" s="10">
        <f t="shared" si="5"/>
        <v>46</v>
      </c>
      <c r="B60" s="8" t="s">
        <v>61</v>
      </c>
      <c r="C60" s="5"/>
      <c r="D60" s="6" t="s">
        <v>225</v>
      </c>
      <c r="E60" s="6"/>
      <c r="F60" s="20"/>
      <c r="G60" s="1"/>
      <c r="H60" s="1"/>
      <c r="I60" s="1"/>
      <c r="J60" s="1"/>
      <c r="K60" s="1"/>
      <c r="L60" s="1"/>
      <c r="M60" s="1"/>
      <c r="N60" s="1"/>
    </row>
    <row r="61" spans="1:14" ht="30" customHeight="1" x14ac:dyDescent="0.15">
      <c r="A61" s="10">
        <f t="shared" si="5"/>
        <v>47</v>
      </c>
      <c r="B61" s="8" t="s">
        <v>74</v>
      </c>
      <c r="C61" s="5"/>
      <c r="D61" s="6" t="s">
        <v>226</v>
      </c>
      <c r="E61" s="6"/>
      <c r="F61" s="20"/>
      <c r="G61" s="1"/>
      <c r="H61" s="1"/>
      <c r="I61" s="1"/>
      <c r="J61" s="1"/>
      <c r="K61" s="1"/>
      <c r="L61" s="1"/>
      <c r="M61" s="1"/>
      <c r="N61" s="1"/>
    </row>
    <row r="62" spans="1:14" ht="30" customHeight="1" x14ac:dyDescent="0.15">
      <c r="A62" s="10">
        <f t="shared" si="5"/>
        <v>48</v>
      </c>
      <c r="B62" s="8" t="s">
        <v>136</v>
      </c>
      <c r="C62" s="5"/>
      <c r="D62" s="6" t="s">
        <v>226</v>
      </c>
      <c r="E62" s="6"/>
      <c r="F62" s="20" t="s">
        <v>215</v>
      </c>
      <c r="G62" s="1"/>
      <c r="H62" s="1"/>
      <c r="I62" s="1"/>
      <c r="J62" s="1"/>
      <c r="K62" s="1"/>
      <c r="L62" s="1"/>
      <c r="M62" s="1"/>
      <c r="N62" s="1"/>
    </row>
    <row r="63" spans="1:14" ht="30" customHeight="1" x14ac:dyDescent="0.15">
      <c r="A63" s="10">
        <f t="shared" si="5"/>
        <v>49</v>
      </c>
      <c r="B63" s="8" t="s">
        <v>242</v>
      </c>
      <c r="C63" s="5"/>
      <c r="D63" s="6" t="s">
        <v>226</v>
      </c>
      <c r="E63" s="6"/>
      <c r="F63" s="20" t="s">
        <v>215</v>
      </c>
      <c r="G63" s="1"/>
      <c r="H63" s="1"/>
      <c r="I63" s="1"/>
      <c r="J63" s="1"/>
      <c r="K63" s="1"/>
      <c r="L63" s="1"/>
      <c r="M63" s="1"/>
      <c r="N63" s="1"/>
    </row>
    <row r="64" spans="1:14" ht="30" customHeight="1" x14ac:dyDescent="0.15">
      <c r="A64" s="10">
        <f t="shared" si="5"/>
        <v>50</v>
      </c>
      <c r="B64" s="8" t="s">
        <v>137</v>
      </c>
      <c r="C64" s="5"/>
      <c r="D64" s="6" t="s">
        <v>225</v>
      </c>
      <c r="E64" s="6"/>
      <c r="F64" s="20" t="s">
        <v>215</v>
      </c>
      <c r="G64" s="1"/>
      <c r="H64" s="1"/>
      <c r="I64" s="1"/>
      <c r="J64" s="1"/>
      <c r="K64" s="1"/>
      <c r="L64" s="1"/>
      <c r="M64" s="1"/>
      <c r="N64" s="1"/>
    </row>
    <row r="65" spans="1:14" ht="30" customHeight="1" x14ac:dyDescent="0.15">
      <c r="A65" s="10">
        <f t="shared" si="5"/>
        <v>51</v>
      </c>
      <c r="B65" s="8" t="s">
        <v>138</v>
      </c>
      <c r="C65" s="5"/>
      <c r="D65" s="6" t="s">
        <v>225</v>
      </c>
      <c r="E65" s="6"/>
      <c r="F65" s="20"/>
      <c r="G65" s="1"/>
      <c r="H65" s="1"/>
      <c r="I65" s="1"/>
      <c r="J65" s="1"/>
      <c r="K65" s="1"/>
      <c r="L65" s="1"/>
      <c r="M65" s="1"/>
      <c r="N65" s="1"/>
    </row>
    <row r="66" spans="1:14" ht="30" customHeight="1" x14ac:dyDescent="0.15">
      <c r="A66" s="10">
        <f t="shared" si="5"/>
        <v>52</v>
      </c>
      <c r="B66" s="8" t="s">
        <v>62</v>
      </c>
      <c r="C66" s="5"/>
      <c r="D66" s="6" t="s">
        <v>226</v>
      </c>
      <c r="E66" s="6"/>
      <c r="F66" s="20"/>
      <c r="G66" s="1"/>
      <c r="H66" s="1"/>
      <c r="I66" s="1"/>
      <c r="J66" s="1"/>
      <c r="K66" s="1"/>
      <c r="L66" s="1"/>
      <c r="M66" s="1"/>
      <c r="N66" s="1"/>
    </row>
    <row r="67" spans="1:14" ht="30" customHeight="1" x14ac:dyDescent="0.15">
      <c r="A67" s="10">
        <f t="shared" si="5"/>
        <v>53</v>
      </c>
      <c r="B67" s="8" t="s">
        <v>63</v>
      </c>
      <c r="C67" s="5"/>
      <c r="D67" s="6" t="s">
        <v>225</v>
      </c>
      <c r="E67" s="6"/>
      <c r="F67" s="20"/>
      <c r="G67" s="1"/>
      <c r="H67" s="1"/>
      <c r="I67" s="1"/>
      <c r="J67" s="1"/>
      <c r="K67" s="1"/>
      <c r="L67" s="1"/>
      <c r="M67" s="1"/>
      <c r="N67" s="1"/>
    </row>
    <row r="68" spans="1:14" ht="30" customHeight="1" x14ac:dyDescent="0.15">
      <c r="A68" s="10">
        <f t="shared" si="5"/>
        <v>54</v>
      </c>
      <c r="B68" s="8" t="s">
        <v>64</v>
      </c>
      <c r="C68" s="5"/>
      <c r="D68" s="6" t="s">
        <v>226</v>
      </c>
      <c r="E68" s="6"/>
      <c r="F68" s="20"/>
      <c r="G68" s="1"/>
      <c r="H68" s="1"/>
      <c r="I68" s="1"/>
      <c r="J68" s="1"/>
      <c r="K68" s="1"/>
      <c r="L68" s="1"/>
      <c r="M68" s="1"/>
      <c r="N68" s="1"/>
    </row>
    <row r="69" spans="1:14" ht="36" x14ac:dyDescent="0.15">
      <c r="A69" s="10">
        <f t="shared" si="5"/>
        <v>55</v>
      </c>
      <c r="B69" s="8" t="s">
        <v>66</v>
      </c>
      <c r="C69" s="5"/>
      <c r="D69" s="6" t="s">
        <v>226</v>
      </c>
      <c r="E69" s="6"/>
      <c r="F69" s="20"/>
      <c r="G69" s="1"/>
      <c r="H69" s="1"/>
      <c r="I69" s="1"/>
      <c r="J69" s="1"/>
      <c r="K69" s="1"/>
      <c r="L69" s="1"/>
      <c r="M69" s="1"/>
      <c r="N69" s="1"/>
    </row>
    <row r="70" spans="1:14" ht="30" customHeight="1" x14ac:dyDescent="0.15">
      <c r="A70" s="10">
        <f t="shared" si="5"/>
        <v>56</v>
      </c>
      <c r="B70" s="8" t="s">
        <v>67</v>
      </c>
      <c r="C70" s="5"/>
      <c r="D70" s="6" t="s">
        <v>226</v>
      </c>
      <c r="E70" s="6"/>
      <c r="F70" s="20"/>
      <c r="G70" s="1"/>
      <c r="H70" s="1"/>
      <c r="I70" s="1"/>
      <c r="J70" s="1"/>
      <c r="K70" s="1"/>
      <c r="L70" s="1"/>
      <c r="M70" s="1"/>
      <c r="N70" s="1"/>
    </row>
    <row r="71" spans="1:14" ht="30" customHeight="1" x14ac:dyDescent="0.15">
      <c r="A71" s="10">
        <f t="shared" si="5"/>
        <v>57</v>
      </c>
      <c r="B71" s="8" t="s">
        <v>65</v>
      </c>
      <c r="C71" s="5"/>
      <c r="D71" s="6" t="s">
        <v>226</v>
      </c>
      <c r="E71" s="6"/>
      <c r="F71" s="20"/>
      <c r="G71" s="1"/>
      <c r="H71" s="1"/>
      <c r="I71" s="1"/>
      <c r="J71" s="1"/>
      <c r="K71" s="1"/>
      <c r="L71" s="1"/>
      <c r="M71" s="1"/>
      <c r="N71" s="1"/>
    </row>
    <row r="72" spans="1:14" ht="30" customHeight="1" x14ac:dyDescent="0.15">
      <c r="A72" s="10">
        <f t="shared" si="5"/>
        <v>58</v>
      </c>
      <c r="B72" s="8" t="s">
        <v>68</v>
      </c>
      <c r="C72" s="5"/>
      <c r="D72" s="6" t="s">
        <v>225</v>
      </c>
      <c r="E72" s="6"/>
      <c r="F72" s="20"/>
      <c r="G72" s="1"/>
      <c r="H72" s="1"/>
      <c r="I72" s="1"/>
      <c r="J72" s="1"/>
      <c r="K72" s="1"/>
      <c r="L72" s="1"/>
      <c r="M72" s="1"/>
      <c r="N72" s="1"/>
    </row>
    <row r="73" spans="1:14" ht="30" customHeight="1" x14ac:dyDescent="0.15">
      <c r="A73" s="10">
        <f t="shared" si="5"/>
        <v>59</v>
      </c>
      <c r="B73" s="8" t="s">
        <v>69</v>
      </c>
      <c r="C73" s="5"/>
      <c r="D73" s="6" t="s">
        <v>226</v>
      </c>
      <c r="E73" s="6"/>
      <c r="F73" s="20"/>
      <c r="G73" s="1"/>
      <c r="H73" s="1"/>
      <c r="I73" s="1"/>
      <c r="J73" s="1"/>
      <c r="K73" s="1"/>
      <c r="L73" s="1"/>
      <c r="M73" s="1"/>
      <c r="N73" s="1"/>
    </row>
    <row r="74" spans="1:14" ht="30" customHeight="1" x14ac:dyDescent="0.15">
      <c r="A74" s="10">
        <f t="shared" si="5"/>
        <v>60</v>
      </c>
      <c r="B74" s="8" t="s">
        <v>70</v>
      </c>
      <c r="C74" s="5"/>
      <c r="D74" s="6" t="s">
        <v>226</v>
      </c>
      <c r="E74" s="6"/>
      <c r="F74" s="20"/>
      <c r="G74" s="1"/>
      <c r="H74" s="1"/>
      <c r="I74" s="1"/>
      <c r="J74" s="1"/>
      <c r="K74" s="1"/>
      <c r="L74" s="1"/>
      <c r="M74" s="1"/>
      <c r="N74" s="1"/>
    </row>
    <row r="75" spans="1:14" ht="30" customHeight="1" x14ac:dyDescent="0.15">
      <c r="A75" s="10">
        <f t="shared" si="5"/>
        <v>61</v>
      </c>
      <c r="B75" s="8" t="s">
        <v>72</v>
      </c>
      <c r="C75" s="5"/>
      <c r="D75" s="6" t="s">
        <v>226</v>
      </c>
      <c r="E75" s="6"/>
      <c r="F75" s="20"/>
      <c r="G75" s="1"/>
      <c r="H75" s="1"/>
      <c r="I75" s="1"/>
      <c r="J75" s="1"/>
      <c r="K75" s="1"/>
      <c r="L75" s="1"/>
      <c r="M75" s="1"/>
      <c r="N75" s="1"/>
    </row>
    <row r="76" spans="1:14" ht="30" customHeight="1" x14ac:dyDescent="0.15">
      <c r="A76" s="10">
        <f t="shared" si="5"/>
        <v>62</v>
      </c>
      <c r="B76" s="8" t="s">
        <v>73</v>
      </c>
      <c r="C76" s="5"/>
      <c r="D76" s="6" t="s">
        <v>226</v>
      </c>
      <c r="E76" s="6"/>
      <c r="F76" s="20"/>
      <c r="G76" s="1"/>
      <c r="H76" s="1"/>
      <c r="I76" s="1"/>
      <c r="J76" s="1"/>
      <c r="K76" s="1"/>
      <c r="L76" s="1"/>
      <c r="M76" s="1"/>
      <c r="N76" s="1"/>
    </row>
    <row r="77" spans="1:14" ht="30" customHeight="1" x14ac:dyDescent="0.15">
      <c r="A77" s="10">
        <f t="shared" si="5"/>
        <v>63</v>
      </c>
      <c r="B77" s="8" t="s">
        <v>243</v>
      </c>
      <c r="C77" s="5"/>
      <c r="D77" s="6" t="s">
        <v>226</v>
      </c>
      <c r="E77" s="6"/>
      <c r="F77" s="20" t="s">
        <v>215</v>
      </c>
      <c r="G77" s="1"/>
      <c r="H77" s="1"/>
      <c r="I77" s="1"/>
      <c r="J77" s="1"/>
      <c r="K77" s="1"/>
      <c r="L77" s="1"/>
      <c r="M77" s="1"/>
      <c r="N77" s="1"/>
    </row>
    <row r="78" spans="1:14" x14ac:dyDescent="0.15">
      <c r="A78" s="23" t="s">
        <v>76</v>
      </c>
      <c r="B78" s="23"/>
      <c r="C78" s="12" t="s">
        <v>10</v>
      </c>
      <c r="D78" s="12" t="s">
        <v>10</v>
      </c>
      <c r="E78" s="12"/>
      <c r="F78" s="19"/>
      <c r="G78" s="1"/>
      <c r="H78" s="1"/>
      <c r="I78" s="1"/>
      <c r="K78" s="1"/>
      <c r="L78" s="1"/>
      <c r="M78" s="1"/>
      <c r="N78" s="1"/>
    </row>
    <row r="79" spans="1:14" x14ac:dyDescent="0.15">
      <c r="A79" s="10"/>
      <c r="B79" s="13" t="s">
        <v>36</v>
      </c>
      <c r="C79" s="12" t="s">
        <v>10</v>
      </c>
      <c r="D79" s="12" t="s">
        <v>10</v>
      </c>
      <c r="E79" s="12"/>
      <c r="F79" s="19"/>
      <c r="G79" s="1"/>
      <c r="H79" s="1"/>
      <c r="I79" s="1"/>
      <c r="J79" s="1"/>
      <c r="K79" s="1"/>
      <c r="L79" s="1"/>
      <c r="M79" s="1"/>
      <c r="N79" s="1"/>
    </row>
    <row r="80" spans="1:14" ht="30" customHeight="1" x14ac:dyDescent="0.15">
      <c r="A80" s="10">
        <f>ROW()-16</f>
        <v>64</v>
      </c>
      <c r="B80" s="8" t="s">
        <v>244</v>
      </c>
      <c r="C80" s="5"/>
      <c r="D80" s="6" t="s">
        <v>226</v>
      </c>
      <c r="E80" s="6"/>
      <c r="F80" s="20" t="s">
        <v>215</v>
      </c>
      <c r="G80" s="1"/>
      <c r="H80" s="1"/>
      <c r="I80" s="1"/>
      <c r="J80" s="1"/>
      <c r="K80" s="1"/>
      <c r="L80" s="1"/>
      <c r="M80" s="1"/>
      <c r="N80" s="1"/>
    </row>
    <row r="81" spans="1:14" ht="30" customHeight="1" x14ac:dyDescent="0.15">
      <c r="A81" s="10">
        <f t="shared" ref="A81:A97" si="6">ROW()-16</f>
        <v>65</v>
      </c>
      <c r="B81" s="8" t="s">
        <v>245</v>
      </c>
      <c r="C81" s="5"/>
      <c r="D81" s="6" t="s">
        <v>226</v>
      </c>
      <c r="E81" s="6"/>
      <c r="F81" s="20" t="s">
        <v>215</v>
      </c>
      <c r="G81" s="1"/>
      <c r="H81" s="1"/>
      <c r="I81" s="1"/>
      <c r="J81" s="1"/>
      <c r="K81" s="1"/>
      <c r="L81" s="1"/>
      <c r="M81" s="1"/>
      <c r="N81" s="1"/>
    </row>
    <row r="82" spans="1:14" ht="30" customHeight="1" x14ac:dyDescent="0.15">
      <c r="A82" s="10">
        <f t="shared" si="6"/>
        <v>66</v>
      </c>
      <c r="B82" s="8" t="s">
        <v>77</v>
      </c>
      <c r="C82" s="5"/>
      <c r="D82" s="6" t="s">
        <v>226</v>
      </c>
      <c r="E82" s="6"/>
      <c r="F82" s="20"/>
      <c r="G82" s="1"/>
      <c r="H82" s="1"/>
      <c r="I82" s="1"/>
      <c r="J82" s="1"/>
      <c r="K82" s="1"/>
      <c r="L82" s="1"/>
      <c r="M82" s="1"/>
      <c r="N82" s="1"/>
    </row>
    <row r="83" spans="1:14" ht="30" customHeight="1" x14ac:dyDescent="0.15">
      <c r="A83" s="10">
        <f t="shared" si="6"/>
        <v>67</v>
      </c>
      <c r="B83" s="8" t="s">
        <v>78</v>
      </c>
      <c r="C83" s="5"/>
      <c r="D83" s="6" t="s">
        <v>226</v>
      </c>
      <c r="E83" s="6"/>
      <c r="F83" s="20"/>
      <c r="G83" s="1"/>
      <c r="H83" s="1"/>
      <c r="I83" s="1"/>
      <c r="J83" s="1"/>
      <c r="K83" s="1"/>
      <c r="L83" s="1"/>
      <c r="M83" s="1"/>
      <c r="N83" s="1"/>
    </row>
    <row r="84" spans="1:14" ht="30" customHeight="1" x14ac:dyDescent="0.15">
      <c r="A84" s="10">
        <f t="shared" si="6"/>
        <v>68</v>
      </c>
      <c r="B84" s="8" t="s">
        <v>89</v>
      </c>
      <c r="C84" s="5"/>
      <c r="D84" s="6" t="s">
        <v>225</v>
      </c>
      <c r="E84" s="6"/>
      <c r="F84" s="20"/>
      <c r="G84" s="1"/>
      <c r="H84" s="1"/>
      <c r="I84" s="1"/>
      <c r="J84" s="1"/>
      <c r="K84" s="1"/>
      <c r="L84" s="1"/>
      <c r="M84" s="1"/>
      <c r="N84" s="1"/>
    </row>
    <row r="85" spans="1:14" ht="30" customHeight="1" x14ac:dyDescent="0.15">
      <c r="A85" s="10">
        <f t="shared" si="6"/>
        <v>69</v>
      </c>
      <c r="B85" s="8" t="s">
        <v>85</v>
      </c>
      <c r="C85" s="5"/>
      <c r="D85" s="6" t="s">
        <v>226</v>
      </c>
      <c r="E85" s="6"/>
      <c r="F85" s="20"/>
      <c r="G85" s="1"/>
      <c r="H85" s="1"/>
      <c r="I85" s="1"/>
      <c r="J85" s="1"/>
      <c r="K85" s="1"/>
      <c r="L85" s="1"/>
      <c r="M85" s="1"/>
      <c r="N85" s="1"/>
    </row>
    <row r="86" spans="1:14" ht="36" x14ac:dyDescent="0.15">
      <c r="A86" s="10">
        <f t="shared" si="6"/>
        <v>70</v>
      </c>
      <c r="B86" s="8" t="s">
        <v>86</v>
      </c>
      <c r="C86" s="5"/>
      <c r="D86" s="6" t="s">
        <v>226</v>
      </c>
      <c r="E86" s="6"/>
      <c r="F86" s="20"/>
      <c r="G86" s="1"/>
      <c r="H86" s="1"/>
      <c r="I86" s="1"/>
      <c r="J86" s="1"/>
      <c r="K86" s="1"/>
      <c r="L86" s="1"/>
      <c r="M86" s="1"/>
      <c r="N86" s="1"/>
    </row>
    <row r="87" spans="1:14" ht="30" customHeight="1" x14ac:dyDescent="0.15">
      <c r="A87" s="10">
        <f t="shared" si="6"/>
        <v>71</v>
      </c>
      <c r="B87" s="8" t="s">
        <v>87</v>
      </c>
      <c r="C87" s="5"/>
      <c r="D87" s="6" t="s">
        <v>225</v>
      </c>
      <c r="E87" s="6"/>
      <c r="F87" s="20"/>
      <c r="G87" s="1"/>
      <c r="H87" s="1"/>
      <c r="I87" s="1"/>
      <c r="J87" s="1"/>
      <c r="K87" s="1"/>
      <c r="L87" s="1"/>
      <c r="M87" s="1"/>
      <c r="N87" s="1"/>
    </row>
    <row r="88" spans="1:14" x14ac:dyDescent="0.15">
      <c r="A88" s="10">
        <f t="shared" si="6"/>
        <v>72</v>
      </c>
      <c r="B88" s="8" t="s">
        <v>232</v>
      </c>
      <c r="C88" s="5"/>
      <c r="D88" s="6" t="s">
        <v>226</v>
      </c>
      <c r="E88" s="6"/>
      <c r="F88" s="20"/>
      <c r="G88" s="1"/>
      <c r="H88" s="1"/>
      <c r="I88" s="1"/>
      <c r="J88" s="1"/>
      <c r="K88" s="1"/>
      <c r="L88" s="1"/>
      <c r="M88" s="1"/>
      <c r="N88" s="1"/>
    </row>
    <row r="89" spans="1:14" ht="30" customHeight="1" x14ac:dyDescent="0.15">
      <c r="A89" s="10">
        <f t="shared" si="6"/>
        <v>73</v>
      </c>
      <c r="B89" s="8" t="s">
        <v>246</v>
      </c>
      <c r="C89" s="5"/>
      <c r="D89" s="6" t="s">
        <v>226</v>
      </c>
      <c r="E89" s="6"/>
      <c r="F89" s="20" t="s">
        <v>215</v>
      </c>
      <c r="G89" s="1"/>
      <c r="H89" s="1"/>
      <c r="I89" s="1"/>
      <c r="J89" s="1"/>
      <c r="K89" s="1"/>
      <c r="L89" s="1"/>
      <c r="M89" s="1"/>
      <c r="N89" s="1"/>
    </row>
    <row r="90" spans="1:14" ht="30" customHeight="1" x14ac:dyDescent="0.15">
      <c r="A90" s="10">
        <f t="shared" si="6"/>
        <v>74</v>
      </c>
      <c r="B90" s="8" t="s">
        <v>79</v>
      </c>
      <c r="C90" s="5"/>
      <c r="D90" s="6" t="s">
        <v>225</v>
      </c>
      <c r="E90" s="6"/>
      <c r="F90" s="20"/>
      <c r="G90" s="1"/>
      <c r="H90" s="1"/>
      <c r="I90" s="1"/>
      <c r="J90" s="1"/>
      <c r="K90" s="1"/>
      <c r="L90" s="1"/>
      <c r="M90" s="1"/>
      <c r="N90" s="1"/>
    </row>
    <row r="91" spans="1:14" ht="30" customHeight="1" x14ac:dyDescent="0.15">
      <c r="A91" s="10">
        <f t="shared" si="6"/>
        <v>75</v>
      </c>
      <c r="B91" s="8" t="s">
        <v>80</v>
      </c>
      <c r="C91" s="5"/>
      <c r="D91" s="6" t="s">
        <v>226</v>
      </c>
      <c r="E91" s="6"/>
      <c r="F91" s="20"/>
      <c r="G91" s="1"/>
      <c r="H91" s="1"/>
      <c r="I91" s="1"/>
      <c r="J91" s="1"/>
      <c r="K91" s="1"/>
      <c r="L91" s="1"/>
      <c r="M91" s="1"/>
      <c r="N91" s="1"/>
    </row>
    <row r="92" spans="1:14" ht="30" customHeight="1" x14ac:dyDescent="0.15">
      <c r="A92" s="10">
        <f t="shared" si="6"/>
        <v>76</v>
      </c>
      <c r="B92" s="8" t="s">
        <v>187</v>
      </c>
      <c r="C92" s="5"/>
      <c r="D92" s="6" t="s">
        <v>226</v>
      </c>
      <c r="E92" s="6"/>
      <c r="F92" s="20"/>
      <c r="G92" s="1"/>
      <c r="H92" s="1"/>
      <c r="I92" s="1"/>
      <c r="J92" s="1"/>
      <c r="K92" s="1"/>
      <c r="L92" s="1"/>
      <c r="M92" s="1"/>
      <c r="N92" s="1"/>
    </row>
    <row r="93" spans="1:14" ht="30" customHeight="1" x14ac:dyDescent="0.15">
      <c r="A93" s="10">
        <f t="shared" si="6"/>
        <v>77</v>
      </c>
      <c r="B93" s="8" t="s">
        <v>81</v>
      </c>
      <c r="C93" s="5"/>
      <c r="D93" s="6" t="s">
        <v>225</v>
      </c>
      <c r="E93" s="6"/>
      <c r="F93" s="20"/>
      <c r="G93" s="1"/>
      <c r="H93" s="1"/>
      <c r="I93" s="1"/>
      <c r="J93" s="1"/>
      <c r="K93" s="1"/>
      <c r="L93" s="1"/>
      <c r="M93" s="1"/>
      <c r="N93" s="1"/>
    </row>
    <row r="94" spans="1:14" ht="30" customHeight="1" x14ac:dyDescent="0.15">
      <c r="A94" s="10">
        <f t="shared" si="6"/>
        <v>78</v>
      </c>
      <c r="B94" s="8" t="s">
        <v>204</v>
      </c>
      <c r="C94" s="5"/>
      <c r="D94" s="6" t="s">
        <v>226</v>
      </c>
      <c r="E94" s="6"/>
      <c r="F94" s="20"/>
      <c r="G94" s="1"/>
      <c r="H94" s="1"/>
      <c r="I94" s="1"/>
      <c r="J94" s="1"/>
      <c r="K94" s="1"/>
      <c r="L94" s="1"/>
      <c r="M94" s="1"/>
      <c r="N94" s="1"/>
    </row>
    <row r="95" spans="1:14" ht="30" customHeight="1" x14ac:dyDescent="0.15">
      <c r="A95" s="10">
        <f t="shared" si="6"/>
        <v>79</v>
      </c>
      <c r="B95" s="8" t="s">
        <v>88</v>
      </c>
      <c r="C95" s="5"/>
      <c r="D95" s="6" t="s">
        <v>226</v>
      </c>
      <c r="E95" s="6"/>
      <c r="F95" s="20"/>
      <c r="G95" s="1"/>
      <c r="H95" s="1"/>
      <c r="I95" s="1"/>
      <c r="J95" s="1"/>
      <c r="K95" s="1"/>
      <c r="L95" s="1"/>
      <c r="M95" s="1"/>
      <c r="N95" s="1"/>
    </row>
    <row r="96" spans="1:14" ht="30" customHeight="1" x14ac:dyDescent="0.15">
      <c r="A96" s="10">
        <f t="shared" si="6"/>
        <v>80</v>
      </c>
      <c r="B96" s="8" t="s">
        <v>247</v>
      </c>
      <c r="C96" s="5"/>
      <c r="D96" s="6" t="s">
        <v>225</v>
      </c>
      <c r="E96" s="6"/>
      <c r="F96" s="20" t="s">
        <v>215</v>
      </c>
      <c r="G96" s="1"/>
      <c r="H96" s="1"/>
      <c r="I96" s="1"/>
      <c r="J96" s="1"/>
      <c r="K96" s="1"/>
      <c r="L96" s="1"/>
      <c r="M96" s="1"/>
      <c r="N96" s="1"/>
    </row>
    <row r="97" spans="1:14" ht="30" customHeight="1" x14ac:dyDescent="0.15">
      <c r="A97" s="10">
        <f t="shared" si="6"/>
        <v>81</v>
      </c>
      <c r="B97" s="8" t="s">
        <v>248</v>
      </c>
      <c r="C97" s="5"/>
      <c r="D97" s="6" t="s">
        <v>226</v>
      </c>
      <c r="E97" s="6"/>
      <c r="F97" s="20" t="s">
        <v>215</v>
      </c>
      <c r="G97" s="1"/>
      <c r="H97" s="1"/>
      <c r="I97" s="1"/>
      <c r="J97" s="1"/>
      <c r="K97" s="1"/>
      <c r="L97" s="1"/>
      <c r="M97" s="1"/>
      <c r="N97" s="1"/>
    </row>
    <row r="98" spans="1:14" x14ac:dyDescent="0.15">
      <c r="A98" s="10"/>
      <c r="B98" s="13" t="s">
        <v>82</v>
      </c>
      <c r="C98" s="12" t="s">
        <v>10</v>
      </c>
      <c r="D98" s="12" t="s">
        <v>10</v>
      </c>
      <c r="E98" s="12"/>
      <c r="F98" s="19"/>
      <c r="G98" s="1"/>
      <c r="H98" s="1"/>
      <c r="I98" s="1"/>
      <c r="J98" s="1"/>
      <c r="K98" s="1"/>
      <c r="L98" s="1"/>
      <c r="M98" s="1"/>
      <c r="N98" s="1"/>
    </row>
    <row r="99" spans="1:14" ht="30" customHeight="1" x14ac:dyDescent="0.15">
      <c r="A99" s="10">
        <f>ROW()-17</f>
        <v>82</v>
      </c>
      <c r="B99" s="8" t="s">
        <v>249</v>
      </c>
      <c r="C99" s="5"/>
      <c r="D99" s="6" t="s">
        <v>225</v>
      </c>
      <c r="E99" s="6"/>
      <c r="F99" s="20" t="s">
        <v>215</v>
      </c>
      <c r="G99" s="1"/>
      <c r="H99" s="1"/>
      <c r="I99" s="1"/>
      <c r="J99" s="1"/>
      <c r="K99" s="1"/>
      <c r="L99" s="1"/>
      <c r="M99" s="1"/>
      <c r="N99" s="1"/>
    </row>
    <row r="100" spans="1:14" ht="30" customHeight="1" x14ac:dyDescent="0.15">
      <c r="A100" s="10">
        <f>ROW()-17</f>
        <v>83</v>
      </c>
      <c r="B100" s="8" t="s">
        <v>250</v>
      </c>
      <c r="C100" s="5"/>
      <c r="D100" s="6" t="s">
        <v>226</v>
      </c>
      <c r="E100" s="6"/>
      <c r="F100" s="20" t="s">
        <v>215</v>
      </c>
      <c r="G100" s="1"/>
      <c r="H100" s="1"/>
      <c r="I100" s="1"/>
      <c r="J100" s="1"/>
      <c r="K100" s="1"/>
      <c r="L100" s="1"/>
      <c r="M100" s="1"/>
      <c r="N100" s="1"/>
    </row>
    <row r="101" spans="1:14" ht="30" customHeight="1" x14ac:dyDescent="0.15">
      <c r="A101" s="10">
        <f>ROW()-17</f>
        <v>84</v>
      </c>
      <c r="B101" s="8" t="s">
        <v>83</v>
      </c>
      <c r="C101" s="5"/>
      <c r="D101" s="6" t="s">
        <v>226</v>
      </c>
      <c r="E101" s="6"/>
      <c r="F101" s="20"/>
      <c r="G101" s="1"/>
      <c r="H101" s="1"/>
      <c r="I101" s="1"/>
      <c r="J101" s="1"/>
      <c r="K101" s="1"/>
      <c r="L101" s="1"/>
      <c r="M101" s="1"/>
      <c r="N101" s="1"/>
    </row>
    <row r="102" spans="1:14" x14ac:dyDescent="0.15">
      <c r="A102" s="10"/>
      <c r="B102" s="13" t="s">
        <v>84</v>
      </c>
      <c r="C102" s="12" t="s">
        <v>10</v>
      </c>
      <c r="D102" s="12" t="s">
        <v>10</v>
      </c>
      <c r="E102" s="12"/>
      <c r="F102" s="19"/>
      <c r="G102" s="1"/>
      <c r="H102" s="1"/>
      <c r="I102" s="1"/>
      <c r="J102" s="1"/>
      <c r="K102" s="1"/>
      <c r="L102" s="1"/>
      <c r="M102" s="1"/>
      <c r="N102" s="1"/>
    </row>
    <row r="103" spans="1:14" ht="36" x14ac:dyDescent="0.15">
      <c r="A103" s="10">
        <f>ROW()-18</f>
        <v>85</v>
      </c>
      <c r="B103" s="8" t="s">
        <v>251</v>
      </c>
      <c r="C103" s="5"/>
      <c r="D103" s="6" t="s">
        <v>226</v>
      </c>
      <c r="E103" s="6"/>
      <c r="F103" s="20" t="s">
        <v>215</v>
      </c>
      <c r="G103" s="1"/>
      <c r="H103" s="1"/>
      <c r="I103" s="1"/>
      <c r="J103" s="1"/>
      <c r="K103" s="1"/>
      <c r="L103" s="1"/>
      <c r="M103" s="1"/>
      <c r="N103" s="1"/>
    </row>
    <row r="104" spans="1:14" ht="30" customHeight="1" x14ac:dyDescent="0.15">
      <c r="A104" s="10">
        <f t="shared" ref="A104:A106" si="7">ROW()-18</f>
        <v>86</v>
      </c>
      <c r="B104" s="8" t="s">
        <v>205</v>
      </c>
      <c r="C104" s="5"/>
      <c r="D104" s="6" t="s">
        <v>225</v>
      </c>
      <c r="E104" s="6"/>
      <c r="F104" s="20"/>
      <c r="G104" s="1"/>
      <c r="H104" s="1"/>
      <c r="I104" s="1"/>
      <c r="J104" s="1"/>
      <c r="K104" s="1"/>
      <c r="L104" s="1"/>
      <c r="M104" s="1"/>
      <c r="N104" s="1"/>
    </row>
    <row r="105" spans="1:14" ht="30" customHeight="1" x14ac:dyDescent="0.15">
      <c r="A105" s="10">
        <f t="shared" si="7"/>
        <v>87</v>
      </c>
      <c r="B105" s="8" t="s">
        <v>187</v>
      </c>
      <c r="C105" s="5"/>
      <c r="D105" s="6" t="s">
        <v>226</v>
      </c>
      <c r="E105" s="6"/>
      <c r="F105" s="20"/>
      <c r="G105" s="1"/>
      <c r="H105" s="1"/>
      <c r="I105" s="1"/>
      <c r="J105" s="1"/>
      <c r="K105" s="1"/>
      <c r="L105" s="1"/>
      <c r="M105" s="1"/>
      <c r="N105" s="1"/>
    </row>
    <row r="106" spans="1:14" ht="30" customHeight="1" x14ac:dyDescent="0.15">
      <c r="A106" s="10">
        <f t="shared" si="7"/>
        <v>88</v>
      </c>
      <c r="B106" s="8" t="s">
        <v>90</v>
      </c>
      <c r="C106" s="5"/>
      <c r="D106" s="6" t="s">
        <v>226</v>
      </c>
      <c r="E106" s="6"/>
      <c r="F106" s="20"/>
      <c r="G106" s="1"/>
      <c r="H106" s="1"/>
      <c r="I106" s="1"/>
      <c r="J106" s="1"/>
      <c r="K106" s="1"/>
      <c r="L106" s="1"/>
      <c r="M106" s="1"/>
      <c r="N106" s="1"/>
    </row>
    <row r="107" spans="1:14" x14ac:dyDescent="0.15">
      <c r="A107" s="23" t="s">
        <v>123</v>
      </c>
      <c r="B107" s="23"/>
      <c r="C107" s="12" t="s">
        <v>10</v>
      </c>
      <c r="D107" s="12" t="s">
        <v>10</v>
      </c>
      <c r="E107" s="12"/>
      <c r="F107" s="19"/>
      <c r="G107" s="1"/>
      <c r="H107" s="1"/>
      <c r="I107" s="1"/>
      <c r="K107" s="1"/>
      <c r="L107" s="1"/>
      <c r="M107" s="1"/>
      <c r="N107" s="1"/>
    </row>
    <row r="108" spans="1:14" x14ac:dyDescent="0.15">
      <c r="A108" s="10"/>
      <c r="B108" s="13" t="s">
        <v>36</v>
      </c>
      <c r="C108" s="12" t="s">
        <v>10</v>
      </c>
      <c r="D108" s="12" t="s">
        <v>10</v>
      </c>
      <c r="E108" s="12"/>
      <c r="F108" s="19"/>
      <c r="G108" s="1"/>
      <c r="H108" s="1"/>
      <c r="I108" s="1"/>
      <c r="J108" s="1"/>
      <c r="K108" s="1"/>
      <c r="L108" s="1"/>
      <c r="M108" s="1"/>
      <c r="N108" s="1"/>
    </row>
    <row r="109" spans="1:14" ht="30" customHeight="1" x14ac:dyDescent="0.15">
      <c r="A109" s="10">
        <f>ROW()-20</f>
        <v>89</v>
      </c>
      <c r="B109" s="8" t="s">
        <v>252</v>
      </c>
      <c r="C109" s="5"/>
      <c r="D109" s="6" t="s">
        <v>225</v>
      </c>
      <c r="E109" s="6"/>
      <c r="F109" s="20" t="s">
        <v>215</v>
      </c>
      <c r="G109" s="1"/>
      <c r="H109" s="1"/>
      <c r="I109" s="1"/>
      <c r="J109" s="1"/>
      <c r="K109" s="1"/>
      <c r="L109" s="1"/>
      <c r="M109" s="1"/>
      <c r="N109" s="1"/>
    </row>
    <row r="110" spans="1:14" ht="30" customHeight="1" x14ac:dyDescent="0.15">
      <c r="A110" s="10">
        <f t="shared" ref="A110:A116" si="8">ROW()-20</f>
        <v>90</v>
      </c>
      <c r="B110" s="8" t="s">
        <v>125</v>
      </c>
      <c r="C110" s="5"/>
      <c r="D110" s="6" t="s">
        <v>225</v>
      </c>
      <c r="E110" s="6"/>
      <c r="F110" s="20"/>
      <c r="G110" s="1"/>
      <c r="H110" s="1"/>
      <c r="I110" s="1"/>
      <c r="J110" s="1"/>
      <c r="K110" s="1"/>
      <c r="L110" s="1"/>
      <c r="M110" s="1"/>
      <c r="N110" s="1"/>
    </row>
    <row r="111" spans="1:14" ht="30" customHeight="1" x14ac:dyDescent="0.15">
      <c r="A111" s="10">
        <f t="shared" si="8"/>
        <v>91</v>
      </c>
      <c r="B111" s="8" t="s">
        <v>127</v>
      </c>
      <c r="C111" s="5"/>
      <c r="D111" s="6" t="s">
        <v>226</v>
      </c>
      <c r="E111" s="6"/>
      <c r="F111" s="20"/>
      <c r="G111" s="1"/>
      <c r="H111" s="1"/>
      <c r="I111" s="1"/>
      <c r="J111" s="1"/>
      <c r="K111" s="1"/>
      <c r="L111" s="1"/>
      <c r="M111" s="1"/>
      <c r="N111" s="1"/>
    </row>
    <row r="112" spans="1:14" ht="30" customHeight="1" x14ac:dyDescent="0.15">
      <c r="A112" s="10">
        <f t="shared" si="8"/>
        <v>92</v>
      </c>
      <c r="B112" s="8" t="s">
        <v>126</v>
      </c>
      <c r="C112" s="5"/>
      <c r="D112" s="6" t="s">
        <v>226</v>
      </c>
      <c r="E112" s="6"/>
      <c r="F112" s="20"/>
      <c r="G112" s="1"/>
      <c r="H112" s="1"/>
      <c r="I112" s="1"/>
      <c r="J112" s="1"/>
      <c r="K112" s="1"/>
      <c r="L112" s="1"/>
      <c r="M112" s="1"/>
      <c r="N112" s="1"/>
    </row>
    <row r="113" spans="1:14" ht="30" customHeight="1" x14ac:dyDescent="0.15">
      <c r="A113" s="10">
        <f t="shared" si="8"/>
        <v>93</v>
      </c>
      <c r="B113" s="8" t="s">
        <v>128</v>
      </c>
      <c r="C113" s="5"/>
      <c r="D113" s="6" t="s">
        <v>226</v>
      </c>
      <c r="E113" s="6"/>
      <c r="F113" s="20"/>
      <c r="G113" s="1"/>
      <c r="H113" s="1"/>
      <c r="I113" s="1"/>
      <c r="J113" s="1"/>
      <c r="K113" s="1"/>
      <c r="L113" s="1"/>
      <c r="M113" s="1"/>
      <c r="N113" s="1"/>
    </row>
    <row r="114" spans="1:14" ht="30" customHeight="1" x14ac:dyDescent="0.15">
      <c r="A114" s="10">
        <f t="shared" si="8"/>
        <v>94</v>
      </c>
      <c r="B114" s="8" t="s">
        <v>124</v>
      </c>
      <c r="C114" s="5"/>
      <c r="D114" s="6" t="s">
        <v>226</v>
      </c>
      <c r="E114" s="6"/>
      <c r="F114" s="20"/>
      <c r="G114" s="1"/>
      <c r="H114" s="1"/>
      <c r="I114" s="1"/>
      <c r="J114" s="1"/>
      <c r="K114" s="1"/>
      <c r="L114" s="1"/>
      <c r="M114" s="1"/>
      <c r="N114" s="1"/>
    </row>
    <row r="115" spans="1:14" ht="30" customHeight="1" x14ac:dyDescent="0.15">
      <c r="A115" s="10">
        <f t="shared" si="8"/>
        <v>95</v>
      </c>
      <c r="B115" s="8" t="s">
        <v>253</v>
      </c>
      <c r="C115" s="5"/>
      <c r="D115" s="6" t="s">
        <v>226</v>
      </c>
      <c r="E115" s="6"/>
      <c r="F115" s="20" t="s">
        <v>215</v>
      </c>
      <c r="G115" s="1"/>
      <c r="H115" s="1"/>
      <c r="I115" s="1"/>
      <c r="J115" s="1"/>
      <c r="K115" s="1"/>
      <c r="L115" s="1"/>
      <c r="M115" s="1"/>
      <c r="N115" s="1"/>
    </row>
    <row r="116" spans="1:14" ht="30" customHeight="1" x14ac:dyDescent="0.15">
      <c r="A116" s="10">
        <f t="shared" si="8"/>
        <v>96</v>
      </c>
      <c r="B116" s="8" t="s">
        <v>229</v>
      </c>
      <c r="C116" s="5"/>
      <c r="D116" s="6" t="s">
        <v>226</v>
      </c>
      <c r="E116" s="6"/>
      <c r="F116" s="20"/>
      <c r="G116" s="1"/>
      <c r="H116" s="1"/>
      <c r="I116" s="1"/>
      <c r="J116" s="1"/>
      <c r="K116" s="1"/>
      <c r="L116" s="1"/>
      <c r="M116" s="1"/>
      <c r="N116" s="1"/>
    </row>
    <row r="117" spans="1:14" x14ac:dyDescent="0.15">
      <c r="A117" s="10"/>
      <c r="B117" s="13" t="s">
        <v>142</v>
      </c>
      <c r="C117" s="12" t="s">
        <v>10</v>
      </c>
      <c r="D117" s="12" t="s">
        <v>10</v>
      </c>
      <c r="E117" s="12"/>
      <c r="F117" s="19"/>
      <c r="G117" s="1"/>
      <c r="H117" s="1"/>
      <c r="I117" s="1"/>
      <c r="J117" s="1"/>
      <c r="K117" s="1"/>
      <c r="L117" s="1"/>
      <c r="M117" s="1"/>
      <c r="N117" s="1"/>
    </row>
    <row r="118" spans="1:14" ht="24" x14ac:dyDescent="0.15">
      <c r="A118" s="10">
        <f>ROW()-21</f>
        <v>97</v>
      </c>
      <c r="B118" s="8" t="s">
        <v>230</v>
      </c>
      <c r="C118" s="5"/>
      <c r="D118" s="6" t="s">
        <v>226</v>
      </c>
      <c r="E118" s="6"/>
      <c r="F118" s="20" t="s">
        <v>215</v>
      </c>
      <c r="G118" s="1"/>
      <c r="H118" s="1"/>
      <c r="I118" s="1"/>
      <c r="J118" s="1"/>
      <c r="K118" s="1"/>
      <c r="L118" s="1"/>
      <c r="M118" s="1"/>
      <c r="N118" s="1"/>
    </row>
    <row r="119" spans="1:14" ht="30" customHeight="1" x14ac:dyDescent="0.15">
      <c r="A119" s="10">
        <f t="shared" ref="A119:A123" si="9">ROW()-21</f>
        <v>98</v>
      </c>
      <c r="B119" s="8" t="s">
        <v>129</v>
      </c>
      <c r="C119" s="5"/>
      <c r="D119" s="6" t="s">
        <v>225</v>
      </c>
      <c r="E119" s="6"/>
      <c r="F119" s="20"/>
      <c r="G119" s="1"/>
      <c r="H119" s="1"/>
      <c r="I119" s="1"/>
      <c r="J119" s="1"/>
      <c r="K119" s="1"/>
      <c r="L119" s="1"/>
      <c r="M119" s="1"/>
      <c r="N119" s="1"/>
    </row>
    <row r="120" spans="1:14" ht="30" customHeight="1" x14ac:dyDescent="0.15">
      <c r="A120" s="10">
        <f t="shared" si="9"/>
        <v>99</v>
      </c>
      <c r="B120" s="8" t="s">
        <v>130</v>
      </c>
      <c r="C120" s="5"/>
      <c r="D120" s="6" t="s">
        <v>225</v>
      </c>
      <c r="E120" s="6"/>
      <c r="F120" s="20"/>
      <c r="G120" s="1"/>
      <c r="H120" s="1"/>
      <c r="I120" s="1"/>
      <c r="J120" s="1"/>
      <c r="K120" s="1"/>
      <c r="L120" s="1"/>
      <c r="M120" s="1"/>
      <c r="N120" s="1"/>
    </row>
    <row r="121" spans="1:14" ht="30" customHeight="1" x14ac:dyDescent="0.15">
      <c r="A121" s="10">
        <f t="shared" si="9"/>
        <v>100</v>
      </c>
      <c r="B121" s="8" t="s">
        <v>143</v>
      </c>
      <c r="C121" s="5"/>
      <c r="D121" s="6" t="s">
        <v>226</v>
      </c>
      <c r="E121" s="6"/>
      <c r="F121" s="20"/>
      <c r="G121" s="1"/>
      <c r="H121" s="1"/>
      <c r="I121" s="1"/>
      <c r="J121" s="1"/>
      <c r="K121" s="1"/>
      <c r="L121" s="1"/>
      <c r="M121" s="1"/>
      <c r="N121" s="1"/>
    </row>
    <row r="122" spans="1:14" ht="30" customHeight="1" x14ac:dyDescent="0.15">
      <c r="A122" s="10">
        <f t="shared" si="9"/>
        <v>101</v>
      </c>
      <c r="B122" s="8" t="s">
        <v>233</v>
      </c>
      <c r="C122" s="5"/>
      <c r="D122" s="6" t="s">
        <v>226</v>
      </c>
      <c r="E122" s="6"/>
      <c r="F122" s="20"/>
      <c r="G122" s="1"/>
      <c r="H122" s="1"/>
      <c r="I122" s="1"/>
      <c r="J122" s="1"/>
      <c r="K122" s="1"/>
      <c r="L122" s="1"/>
      <c r="M122" s="1"/>
      <c r="N122" s="1"/>
    </row>
    <row r="123" spans="1:14" ht="24" x14ac:dyDescent="0.15">
      <c r="A123" s="10">
        <f t="shared" si="9"/>
        <v>102</v>
      </c>
      <c r="B123" s="8" t="s">
        <v>234</v>
      </c>
      <c r="C123" s="5"/>
      <c r="D123" s="6" t="s">
        <v>226</v>
      </c>
      <c r="E123" s="6"/>
      <c r="F123" s="20"/>
      <c r="G123" s="1"/>
      <c r="H123" s="1"/>
      <c r="I123" s="1"/>
      <c r="J123" s="1"/>
      <c r="K123" s="1"/>
      <c r="L123" s="1"/>
      <c r="M123" s="1"/>
      <c r="N123" s="1"/>
    </row>
    <row r="124" spans="1:14" x14ac:dyDescent="0.15">
      <c r="A124" s="23" t="s">
        <v>91</v>
      </c>
      <c r="B124" s="23"/>
      <c r="C124" s="12" t="s">
        <v>10</v>
      </c>
      <c r="D124" s="12" t="s">
        <v>10</v>
      </c>
      <c r="E124" s="12"/>
      <c r="F124" s="19"/>
      <c r="G124" s="1"/>
      <c r="H124" s="1"/>
      <c r="I124" s="1"/>
      <c r="K124" s="1"/>
      <c r="L124" s="1"/>
      <c r="M124" s="1"/>
      <c r="N124" s="1"/>
    </row>
    <row r="125" spans="1:14" x14ac:dyDescent="0.15">
      <c r="A125" s="10"/>
      <c r="B125" s="13" t="s">
        <v>36</v>
      </c>
      <c r="C125" s="12" t="s">
        <v>10</v>
      </c>
      <c r="D125" s="12" t="s">
        <v>10</v>
      </c>
      <c r="E125" s="12"/>
      <c r="F125" s="19"/>
      <c r="G125" s="1"/>
      <c r="H125" s="1"/>
      <c r="I125" s="1"/>
      <c r="J125" s="1"/>
      <c r="K125" s="1"/>
      <c r="L125" s="1"/>
      <c r="M125" s="1"/>
      <c r="N125" s="1"/>
    </row>
    <row r="126" spans="1:14" ht="30" customHeight="1" x14ac:dyDescent="0.15">
      <c r="A126" s="10">
        <f>ROW()-23</f>
        <v>103</v>
      </c>
      <c r="B126" s="8" t="s">
        <v>254</v>
      </c>
      <c r="C126" s="5"/>
      <c r="D126" s="6" t="s">
        <v>226</v>
      </c>
      <c r="E126" s="6"/>
      <c r="F126" s="20" t="s">
        <v>215</v>
      </c>
      <c r="G126" s="1"/>
      <c r="H126" s="1"/>
      <c r="I126" s="1"/>
      <c r="J126" s="1"/>
      <c r="K126" s="1"/>
      <c r="L126" s="1"/>
      <c r="M126" s="1"/>
      <c r="N126" s="1"/>
    </row>
    <row r="127" spans="1:14" ht="30" customHeight="1" x14ac:dyDescent="0.15">
      <c r="A127" s="10">
        <f t="shared" ref="A127:A138" si="10">ROW()-23</f>
        <v>104</v>
      </c>
      <c r="B127" s="8" t="s">
        <v>92</v>
      </c>
      <c r="C127" s="5"/>
      <c r="D127" s="6" t="s">
        <v>226</v>
      </c>
      <c r="E127" s="6"/>
      <c r="F127" s="20"/>
      <c r="G127" s="1"/>
      <c r="H127" s="1"/>
      <c r="I127" s="1"/>
      <c r="J127" s="1"/>
      <c r="K127" s="1"/>
      <c r="L127" s="1"/>
      <c r="M127" s="1"/>
      <c r="N127" s="1"/>
    </row>
    <row r="128" spans="1:14" ht="30" customHeight="1" x14ac:dyDescent="0.15">
      <c r="A128" s="10">
        <f t="shared" si="10"/>
        <v>105</v>
      </c>
      <c r="B128" s="8" t="s">
        <v>93</v>
      </c>
      <c r="C128" s="5"/>
      <c r="D128" s="6" t="s">
        <v>225</v>
      </c>
      <c r="E128" s="6"/>
      <c r="F128" s="20"/>
      <c r="G128" s="1"/>
      <c r="H128" s="1"/>
      <c r="I128" s="1"/>
      <c r="J128" s="1"/>
      <c r="K128" s="1"/>
      <c r="L128" s="1"/>
      <c r="M128" s="1"/>
      <c r="N128" s="1"/>
    </row>
    <row r="129" spans="1:14" ht="30" customHeight="1" x14ac:dyDescent="0.15">
      <c r="A129" s="10">
        <f t="shared" si="10"/>
        <v>106</v>
      </c>
      <c r="B129" s="8" t="s">
        <v>95</v>
      </c>
      <c r="C129" s="5"/>
      <c r="D129" s="6" t="s">
        <v>226</v>
      </c>
      <c r="E129" s="6"/>
      <c r="F129" s="20"/>
      <c r="G129" s="1"/>
      <c r="H129" s="1"/>
      <c r="I129" s="1"/>
      <c r="J129" s="1"/>
      <c r="K129" s="1"/>
      <c r="L129" s="1"/>
      <c r="M129" s="1"/>
      <c r="N129" s="1"/>
    </row>
    <row r="130" spans="1:14" ht="30" customHeight="1" x14ac:dyDescent="0.15">
      <c r="A130" s="10">
        <f t="shared" si="10"/>
        <v>107</v>
      </c>
      <c r="B130" s="8" t="s">
        <v>94</v>
      </c>
      <c r="C130" s="5"/>
      <c r="D130" s="6" t="s">
        <v>226</v>
      </c>
      <c r="E130" s="6"/>
      <c r="F130" s="20"/>
      <c r="G130" s="1"/>
      <c r="H130" s="1"/>
      <c r="I130" s="1"/>
      <c r="J130" s="1"/>
      <c r="K130" s="1"/>
      <c r="L130" s="1"/>
      <c r="M130" s="1"/>
      <c r="N130" s="1"/>
    </row>
    <row r="131" spans="1:14" ht="30" customHeight="1" x14ac:dyDescent="0.15">
      <c r="A131" s="10">
        <f t="shared" si="10"/>
        <v>108</v>
      </c>
      <c r="B131" s="8" t="s">
        <v>96</v>
      </c>
      <c r="C131" s="5"/>
      <c r="D131" s="6" t="s">
        <v>225</v>
      </c>
      <c r="E131" s="6"/>
      <c r="F131" s="20"/>
      <c r="G131" s="1"/>
      <c r="H131" s="1"/>
      <c r="I131" s="1"/>
      <c r="J131" s="1"/>
      <c r="K131" s="1"/>
      <c r="L131" s="1"/>
      <c r="M131" s="1"/>
      <c r="N131" s="1"/>
    </row>
    <row r="132" spans="1:14" ht="30" customHeight="1" x14ac:dyDescent="0.15">
      <c r="A132" s="10">
        <f t="shared" si="10"/>
        <v>109</v>
      </c>
      <c r="B132" s="8" t="s">
        <v>97</v>
      </c>
      <c r="C132" s="5"/>
      <c r="D132" s="6" t="s">
        <v>225</v>
      </c>
      <c r="E132" s="6"/>
      <c r="F132" s="20"/>
      <c r="G132" s="1"/>
      <c r="H132" s="1"/>
      <c r="I132" s="1"/>
      <c r="J132" s="1"/>
      <c r="K132" s="1"/>
      <c r="L132" s="1"/>
      <c r="M132" s="1"/>
      <c r="N132" s="1"/>
    </row>
    <row r="133" spans="1:14" ht="30" customHeight="1" x14ac:dyDescent="0.15">
      <c r="A133" s="10">
        <f t="shared" si="10"/>
        <v>110</v>
      </c>
      <c r="B133" s="8" t="s">
        <v>98</v>
      </c>
      <c r="C133" s="5"/>
      <c r="D133" s="6" t="s">
        <v>226</v>
      </c>
      <c r="E133" s="6"/>
      <c r="F133" s="20"/>
      <c r="G133" s="1"/>
      <c r="H133" s="1"/>
      <c r="I133" s="1"/>
      <c r="J133" s="1"/>
      <c r="K133" s="1"/>
      <c r="L133" s="1"/>
      <c r="M133" s="1"/>
      <c r="N133" s="1"/>
    </row>
    <row r="134" spans="1:14" ht="30" customHeight="1" x14ac:dyDescent="0.15">
      <c r="A134" s="10">
        <f t="shared" si="10"/>
        <v>111</v>
      </c>
      <c r="B134" s="8" t="s">
        <v>188</v>
      </c>
      <c r="C134" s="5"/>
      <c r="D134" s="6" t="s">
        <v>225</v>
      </c>
      <c r="E134" s="6"/>
      <c r="F134" s="20"/>
      <c r="G134" s="1"/>
      <c r="H134" s="1"/>
      <c r="I134" s="1"/>
      <c r="J134" s="1"/>
      <c r="K134" s="1"/>
      <c r="L134" s="1"/>
      <c r="M134" s="1"/>
      <c r="N134" s="1"/>
    </row>
    <row r="135" spans="1:14" ht="30" customHeight="1" x14ac:dyDescent="0.15">
      <c r="A135" s="10">
        <f t="shared" si="10"/>
        <v>112</v>
      </c>
      <c r="B135" s="8" t="s">
        <v>104</v>
      </c>
      <c r="C135" s="5"/>
      <c r="D135" s="6" t="s">
        <v>226</v>
      </c>
      <c r="E135" s="6"/>
      <c r="F135" s="20"/>
      <c r="G135" s="1"/>
      <c r="H135" s="1"/>
      <c r="I135" s="1"/>
      <c r="J135" s="1"/>
      <c r="K135" s="1"/>
      <c r="L135" s="1"/>
      <c r="M135" s="1"/>
      <c r="N135" s="1"/>
    </row>
    <row r="136" spans="1:14" ht="30" customHeight="1" x14ac:dyDescent="0.15">
      <c r="A136" s="10">
        <f t="shared" si="10"/>
        <v>113</v>
      </c>
      <c r="B136" s="8" t="s">
        <v>105</v>
      </c>
      <c r="C136" s="5"/>
      <c r="D136" s="6" t="s">
        <v>226</v>
      </c>
      <c r="E136" s="6"/>
      <c r="F136" s="20"/>
      <c r="G136" s="1"/>
      <c r="H136" s="1"/>
      <c r="I136" s="1"/>
      <c r="J136" s="1"/>
      <c r="K136" s="1"/>
      <c r="L136" s="1"/>
      <c r="M136" s="1"/>
      <c r="N136" s="1"/>
    </row>
    <row r="137" spans="1:14" ht="30" customHeight="1" x14ac:dyDescent="0.15">
      <c r="A137" s="10">
        <f t="shared" si="10"/>
        <v>114</v>
      </c>
      <c r="B137" s="8" t="s">
        <v>99</v>
      </c>
      <c r="C137" s="5"/>
      <c r="D137" s="6" t="s">
        <v>226</v>
      </c>
      <c r="E137" s="6"/>
      <c r="F137" s="20"/>
      <c r="G137" s="1"/>
      <c r="H137" s="1"/>
      <c r="I137" s="1"/>
      <c r="J137" s="1"/>
      <c r="K137" s="1"/>
      <c r="L137" s="1"/>
      <c r="M137" s="1"/>
      <c r="N137" s="1"/>
    </row>
    <row r="138" spans="1:14" ht="30" customHeight="1" x14ac:dyDescent="0.15">
      <c r="A138" s="10">
        <f t="shared" si="10"/>
        <v>115</v>
      </c>
      <c r="B138" s="8" t="s">
        <v>187</v>
      </c>
      <c r="C138" s="5"/>
      <c r="D138" s="6" t="s">
        <v>226</v>
      </c>
      <c r="E138" s="6"/>
      <c r="F138" s="20"/>
      <c r="G138" s="1"/>
      <c r="H138" s="1"/>
      <c r="I138" s="1"/>
      <c r="J138" s="1"/>
      <c r="K138" s="1"/>
      <c r="L138" s="1"/>
      <c r="M138" s="1"/>
      <c r="N138" s="1"/>
    </row>
    <row r="139" spans="1:14" x14ac:dyDescent="0.15">
      <c r="A139" s="10"/>
      <c r="B139" s="13" t="s">
        <v>100</v>
      </c>
      <c r="C139" s="12" t="s">
        <v>10</v>
      </c>
      <c r="D139" s="12" t="s">
        <v>10</v>
      </c>
      <c r="E139" s="12"/>
      <c r="F139" s="19"/>
      <c r="G139" s="1"/>
      <c r="H139" s="1"/>
      <c r="I139" s="1"/>
      <c r="J139" s="1"/>
      <c r="K139" s="1"/>
      <c r="L139" s="1"/>
      <c r="M139" s="1"/>
      <c r="N139" s="1"/>
    </row>
    <row r="140" spans="1:14" ht="30" customHeight="1" x14ac:dyDescent="0.15">
      <c r="A140" s="10">
        <f>ROW()-24</f>
        <v>116</v>
      </c>
      <c r="B140" s="8" t="s">
        <v>255</v>
      </c>
      <c r="C140" s="5"/>
      <c r="D140" s="6" t="s">
        <v>226</v>
      </c>
      <c r="E140" s="6"/>
      <c r="F140" s="20" t="s">
        <v>215</v>
      </c>
      <c r="G140" s="1"/>
      <c r="H140" s="1"/>
      <c r="I140" s="1"/>
      <c r="J140" s="1"/>
      <c r="K140" s="1"/>
      <c r="L140" s="1"/>
      <c r="M140" s="1"/>
      <c r="N140" s="1"/>
    </row>
    <row r="141" spans="1:14" ht="30" customHeight="1" x14ac:dyDescent="0.15">
      <c r="A141" s="10">
        <f t="shared" ref="A141:A142" si="11">ROW()-24</f>
        <v>117</v>
      </c>
      <c r="B141" s="8" t="s">
        <v>101</v>
      </c>
      <c r="C141" s="5"/>
      <c r="D141" s="6" t="s">
        <v>226</v>
      </c>
      <c r="E141" s="6"/>
      <c r="F141" s="20"/>
      <c r="G141" s="1"/>
      <c r="H141" s="1"/>
      <c r="I141" s="1"/>
      <c r="J141" s="1"/>
      <c r="K141" s="1"/>
      <c r="L141" s="1"/>
      <c r="M141" s="1"/>
      <c r="N141" s="1"/>
    </row>
    <row r="142" spans="1:14" ht="30" customHeight="1" x14ac:dyDescent="0.15">
      <c r="A142" s="10">
        <f t="shared" si="11"/>
        <v>118</v>
      </c>
      <c r="B142" s="8" t="s">
        <v>187</v>
      </c>
      <c r="C142" s="5"/>
      <c r="D142" s="6" t="s">
        <v>226</v>
      </c>
      <c r="E142" s="6"/>
      <c r="F142" s="20"/>
      <c r="G142" s="1"/>
      <c r="H142" s="1"/>
      <c r="I142" s="1"/>
      <c r="J142" s="1"/>
      <c r="K142" s="1"/>
      <c r="L142" s="1"/>
      <c r="M142" s="1"/>
      <c r="N142" s="1"/>
    </row>
    <row r="143" spans="1:14" x14ac:dyDescent="0.15">
      <c r="A143" s="10"/>
      <c r="B143" s="13" t="s">
        <v>102</v>
      </c>
      <c r="C143" s="12" t="s">
        <v>10</v>
      </c>
      <c r="D143" s="12" t="s">
        <v>10</v>
      </c>
      <c r="E143" s="12"/>
      <c r="F143" s="19"/>
      <c r="G143" s="1"/>
      <c r="H143" s="1"/>
      <c r="I143" s="1"/>
      <c r="J143" s="1"/>
      <c r="K143" s="1"/>
      <c r="L143" s="1"/>
      <c r="M143" s="1"/>
      <c r="N143" s="1"/>
    </row>
    <row r="144" spans="1:14" ht="30" customHeight="1" x14ac:dyDescent="0.15">
      <c r="A144" s="10">
        <f>ROW()-25</f>
        <v>119</v>
      </c>
      <c r="B144" s="8" t="s">
        <v>256</v>
      </c>
      <c r="C144" s="5"/>
      <c r="D144" s="6" t="s">
        <v>226</v>
      </c>
      <c r="E144" s="6"/>
      <c r="F144" s="20" t="s">
        <v>215</v>
      </c>
      <c r="G144" s="1"/>
      <c r="H144" s="1"/>
      <c r="I144" s="1"/>
      <c r="J144" s="1"/>
      <c r="K144" s="1"/>
      <c r="L144" s="1"/>
      <c r="M144" s="1"/>
      <c r="N144" s="1"/>
    </row>
    <row r="145" spans="1:14" ht="30" customHeight="1" x14ac:dyDescent="0.15">
      <c r="A145" s="10">
        <f t="shared" ref="A145:A146" si="12">ROW()-25</f>
        <v>120</v>
      </c>
      <c r="B145" s="8" t="s">
        <v>103</v>
      </c>
      <c r="C145" s="5"/>
      <c r="D145" s="6" t="s">
        <v>225</v>
      </c>
      <c r="E145" s="6"/>
      <c r="F145" s="20"/>
      <c r="G145" s="1"/>
      <c r="H145" s="1"/>
      <c r="I145" s="1"/>
      <c r="J145" s="1"/>
      <c r="K145" s="1"/>
      <c r="L145" s="1"/>
      <c r="M145" s="1"/>
      <c r="N145" s="1"/>
    </row>
    <row r="146" spans="1:14" ht="30" customHeight="1" x14ac:dyDescent="0.15">
      <c r="A146" s="10">
        <f t="shared" si="12"/>
        <v>121</v>
      </c>
      <c r="B146" s="8" t="s">
        <v>187</v>
      </c>
      <c r="C146" s="5"/>
      <c r="D146" s="6" t="s">
        <v>225</v>
      </c>
      <c r="E146" s="6"/>
      <c r="F146" s="20"/>
      <c r="G146" s="1"/>
      <c r="H146" s="1"/>
      <c r="I146" s="1"/>
      <c r="J146" s="1"/>
      <c r="K146" s="1"/>
      <c r="L146" s="1"/>
      <c r="M146" s="1"/>
      <c r="N146" s="1"/>
    </row>
    <row r="147" spans="1:14" x14ac:dyDescent="0.15">
      <c r="A147" s="23" t="s">
        <v>106</v>
      </c>
      <c r="B147" s="23"/>
      <c r="C147" s="12" t="s">
        <v>10</v>
      </c>
      <c r="D147" s="12" t="s">
        <v>10</v>
      </c>
      <c r="E147" s="12"/>
      <c r="F147" s="19"/>
      <c r="G147" s="1"/>
      <c r="H147" s="1"/>
      <c r="I147" s="1"/>
      <c r="K147" s="1"/>
      <c r="L147" s="1"/>
      <c r="M147" s="1"/>
      <c r="N147" s="1"/>
    </row>
    <row r="148" spans="1:14" ht="36" x14ac:dyDescent="0.15">
      <c r="A148" s="10">
        <f>ROW()-26</f>
        <v>122</v>
      </c>
      <c r="B148" s="8" t="s">
        <v>257</v>
      </c>
      <c r="C148" s="5"/>
      <c r="D148" s="6" t="s">
        <v>225</v>
      </c>
      <c r="E148" s="6"/>
      <c r="F148" s="20" t="s">
        <v>215</v>
      </c>
      <c r="G148" s="1"/>
      <c r="H148" s="1"/>
      <c r="I148" s="1"/>
      <c r="J148" s="1"/>
      <c r="K148" s="1"/>
      <c r="L148" s="1"/>
      <c r="M148" s="1"/>
      <c r="N148" s="1"/>
    </row>
    <row r="149" spans="1:14" ht="30" customHeight="1" x14ac:dyDescent="0.15">
      <c r="A149" s="10">
        <f t="shared" ref="A149:A167" si="13">ROW()-26</f>
        <v>123</v>
      </c>
      <c r="B149" s="8" t="s">
        <v>206</v>
      </c>
      <c r="C149" s="6"/>
      <c r="D149" s="6" t="s">
        <v>13</v>
      </c>
      <c r="E149" s="6"/>
      <c r="F149" s="20"/>
      <c r="G149" s="1"/>
      <c r="H149" s="1"/>
      <c r="I149" s="1"/>
      <c r="J149" s="1"/>
      <c r="K149" s="1"/>
      <c r="L149" s="1"/>
      <c r="M149" s="1"/>
      <c r="N149" s="1"/>
    </row>
    <row r="150" spans="1:14" ht="30" customHeight="1" x14ac:dyDescent="0.15">
      <c r="A150" s="10">
        <f t="shared" si="13"/>
        <v>124</v>
      </c>
      <c r="B150" s="8" t="s">
        <v>108</v>
      </c>
      <c r="C150" s="5"/>
      <c r="D150" s="6" t="s">
        <v>226</v>
      </c>
      <c r="E150" s="6"/>
      <c r="F150" s="20"/>
      <c r="G150" s="1"/>
      <c r="H150" s="1"/>
      <c r="I150" s="1"/>
      <c r="J150" s="1"/>
      <c r="K150" s="1"/>
      <c r="L150" s="1"/>
      <c r="M150" s="1"/>
      <c r="N150" s="1"/>
    </row>
    <row r="151" spans="1:14" ht="30" customHeight="1" x14ac:dyDescent="0.15">
      <c r="A151" s="10">
        <f t="shared" si="13"/>
        <v>125</v>
      </c>
      <c r="B151" s="8" t="s">
        <v>107</v>
      </c>
      <c r="C151" s="5"/>
      <c r="D151" s="6" t="s">
        <v>226</v>
      </c>
      <c r="E151" s="6"/>
      <c r="F151" s="20"/>
      <c r="G151" s="1"/>
      <c r="H151" s="1"/>
      <c r="I151" s="1"/>
      <c r="J151" s="1"/>
      <c r="K151" s="1"/>
      <c r="L151" s="1"/>
      <c r="M151" s="1"/>
      <c r="N151" s="1"/>
    </row>
    <row r="152" spans="1:14" ht="30" customHeight="1" x14ac:dyDescent="0.15">
      <c r="A152" s="10">
        <f t="shared" si="13"/>
        <v>126</v>
      </c>
      <c r="B152" s="8" t="s">
        <v>109</v>
      </c>
      <c r="C152" s="5"/>
      <c r="D152" s="6" t="s">
        <v>226</v>
      </c>
      <c r="E152" s="6"/>
      <c r="F152" s="20"/>
      <c r="G152" s="1"/>
      <c r="H152" s="1"/>
      <c r="I152" s="1"/>
      <c r="J152" s="1"/>
      <c r="K152" s="1"/>
      <c r="L152" s="1"/>
      <c r="M152" s="1"/>
      <c r="N152" s="1"/>
    </row>
    <row r="153" spans="1:14" ht="30" customHeight="1" x14ac:dyDescent="0.15">
      <c r="A153" s="10">
        <f t="shared" si="13"/>
        <v>127</v>
      </c>
      <c r="B153" s="8" t="s">
        <v>110</v>
      </c>
      <c r="C153" s="5"/>
      <c r="D153" s="6" t="s">
        <v>226</v>
      </c>
      <c r="E153" s="6"/>
      <c r="F153" s="20"/>
      <c r="G153" s="1"/>
      <c r="H153" s="1"/>
      <c r="I153" s="1"/>
      <c r="J153" s="1"/>
      <c r="K153" s="1"/>
      <c r="L153" s="1"/>
      <c r="M153" s="1"/>
      <c r="N153" s="1"/>
    </row>
    <row r="154" spans="1:14" ht="30" customHeight="1" x14ac:dyDescent="0.15">
      <c r="A154" s="10">
        <f t="shared" si="13"/>
        <v>128</v>
      </c>
      <c r="B154" s="8" t="s">
        <v>111</v>
      </c>
      <c r="C154" s="5"/>
      <c r="D154" s="6" t="s">
        <v>225</v>
      </c>
      <c r="E154" s="6"/>
      <c r="F154" s="20"/>
      <c r="G154" s="1"/>
      <c r="H154" s="1"/>
      <c r="I154" s="1"/>
      <c r="J154" s="1"/>
      <c r="K154" s="1"/>
      <c r="L154" s="1"/>
      <c r="M154" s="1"/>
      <c r="N154" s="1"/>
    </row>
    <row r="155" spans="1:14" ht="30" customHeight="1" x14ac:dyDescent="0.15">
      <c r="A155" s="10">
        <f t="shared" si="13"/>
        <v>129</v>
      </c>
      <c r="B155" s="8" t="s">
        <v>207</v>
      </c>
      <c r="C155" s="5"/>
      <c r="D155" s="6" t="s">
        <v>225</v>
      </c>
      <c r="E155" s="6"/>
      <c r="F155" s="20"/>
      <c r="G155" s="1"/>
      <c r="H155" s="1"/>
      <c r="I155" s="1"/>
      <c r="J155" s="1"/>
      <c r="K155" s="1"/>
      <c r="L155" s="1"/>
      <c r="M155" s="1"/>
      <c r="N155" s="1"/>
    </row>
    <row r="156" spans="1:14" ht="30" customHeight="1" x14ac:dyDescent="0.15">
      <c r="A156" s="10">
        <f t="shared" si="13"/>
        <v>130</v>
      </c>
      <c r="B156" s="8" t="s">
        <v>112</v>
      </c>
      <c r="C156" s="5"/>
      <c r="D156" s="6" t="s">
        <v>225</v>
      </c>
      <c r="E156" s="6"/>
      <c r="F156" s="20"/>
      <c r="G156" s="1"/>
      <c r="H156" s="1"/>
      <c r="I156" s="1"/>
      <c r="J156" s="1"/>
      <c r="K156" s="1"/>
      <c r="L156" s="1"/>
      <c r="M156" s="1"/>
      <c r="N156" s="1"/>
    </row>
    <row r="157" spans="1:14" ht="60" x14ac:dyDescent="0.15">
      <c r="A157" s="10">
        <f t="shared" si="13"/>
        <v>131</v>
      </c>
      <c r="B157" s="8" t="s">
        <v>208</v>
      </c>
      <c r="C157" s="5"/>
      <c r="D157" s="6" t="s">
        <v>225</v>
      </c>
      <c r="E157" s="6"/>
      <c r="F157" s="20"/>
      <c r="G157" s="1"/>
      <c r="H157" s="1"/>
      <c r="I157" s="1"/>
      <c r="J157" s="1"/>
      <c r="K157" s="1"/>
      <c r="L157" s="1"/>
      <c r="M157" s="1"/>
      <c r="N157" s="1"/>
    </row>
    <row r="158" spans="1:14" ht="30" customHeight="1" x14ac:dyDescent="0.15">
      <c r="A158" s="10">
        <f t="shared" si="13"/>
        <v>132</v>
      </c>
      <c r="B158" s="8" t="s">
        <v>109</v>
      </c>
      <c r="C158" s="5"/>
      <c r="D158" s="6" t="s">
        <v>226</v>
      </c>
      <c r="E158" s="6"/>
      <c r="F158" s="20"/>
      <c r="G158" s="1"/>
      <c r="H158" s="1"/>
      <c r="I158" s="1"/>
      <c r="J158" s="1"/>
      <c r="K158" s="1"/>
      <c r="L158" s="1"/>
      <c r="M158" s="1"/>
      <c r="N158" s="1"/>
    </row>
    <row r="159" spans="1:14" ht="30" customHeight="1" x14ac:dyDescent="0.15">
      <c r="A159" s="10">
        <f t="shared" si="13"/>
        <v>133</v>
      </c>
      <c r="B159" s="8" t="s">
        <v>17</v>
      </c>
      <c r="C159" s="5"/>
      <c r="D159" s="6" t="s">
        <v>226</v>
      </c>
      <c r="E159" s="6"/>
      <c r="F159" s="20"/>
      <c r="G159" s="1"/>
      <c r="H159" s="1"/>
      <c r="I159" s="1"/>
      <c r="J159" s="1"/>
      <c r="K159" s="1"/>
      <c r="L159" s="1"/>
      <c r="M159" s="1"/>
      <c r="N159" s="1"/>
    </row>
    <row r="160" spans="1:14" ht="36" x14ac:dyDescent="0.15">
      <c r="A160" s="10">
        <f t="shared" si="13"/>
        <v>134</v>
      </c>
      <c r="B160" s="8" t="s">
        <v>115</v>
      </c>
      <c r="C160" s="5"/>
      <c r="D160" s="6" t="s">
        <v>226</v>
      </c>
      <c r="E160" s="6"/>
      <c r="F160" s="20"/>
      <c r="G160" s="1"/>
      <c r="H160" s="1"/>
      <c r="I160" s="1"/>
      <c r="J160" s="1"/>
      <c r="K160" s="1"/>
      <c r="L160" s="1"/>
      <c r="M160" s="1"/>
      <c r="N160" s="1"/>
    </row>
    <row r="161" spans="1:14" ht="30" customHeight="1" x14ac:dyDescent="0.15">
      <c r="A161" s="10">
        <f t="shared" si="13"/>
        <v>135</v>
      </c>
      <c r="B161" s="8" t="s">
        <v>113</v>
      </c>
      <c r="C161" s="5"/>
      <c r="D161" s="6" t="s">
        <v>226</v>
      </c>
      <c r="E161" s="6"/>
      <c r="F161" s="20"/>
      <c r="G161" s="1"/>
      <c r="H161" s="1"/>
      <c r="I161" s="1"/>
      <c r="J161" s="1"/>
      <c r="K161" s="1"/>
      <c r="L161" s="1"/>
      <c r="M161" s="1"/>
      <c r="N161" s="1"/>
    </row>
    <row r="162" spans="1:14" ht="30" customHeight="1" x14ac:dyDescent="0.15">
      <c r="A162" s="10">
        <f t="shared" si="13"/>
        <v>136</v>
      </c>
      <c r="B162" s="8" t="s">
        <v>114</v>
      </c>
      <c r="C162" s="5"/>
      <c r="D162" s="6" t="s">
        <v>226</v>
      </c>
      <c r="E162" s="6"/>
      <c r="F162" s="20"/>
      <c r="G162" s="1"/>
      <c r="H162" s="1"/>
      <c r="I162" s="1"/>
      <c r="J162" s="1"/>
      <c r="K162" s="1"/>
      <c r="L162" s="1"/>
      <c r="M162" s="1"/>
      <c r="N162" s="1"/>
    </row>
    <row r="163" spans="1:14" ht="30" customHeight="1" x14ac:dyDescent="0.15">
      <c r="A163" s="10">
        <f t="shared" si="13"/>
        <v>137</v>
      </c>
      <c r="B163" s="8" t="s">
        <v>14</v>
      </c>
      <c r="C163" s="5"/>
      <c r="D163" s="6" t="s">
        <v>226</v>
      </c>
      <c r="E163" s="6"/>
      <c r="F163" s="20"/>
      <c r="G163" s="1"/>
      <c r="H163" s="1"/>
      <c r="I163" s="1"/>
      <c r="J163" s="1"/>
      <c r="K163" s="1"/>
      <c r="L163" s="1"/>
      <c r="M163" s="1"/>
      <c r="N163" s="1"/>
    </row>
    <row r="164" spans="1:14" ht="30" customHeight="1" x14ac:dyDescent="0.15">
      <c r="A164" s="10">
        <f t="shared" si="13"/>
        <v>138</v>
      </c>
      <c r="B164" s="8" t="s">
        <v>15</v>
      </c>
      <c r="C164" s="5"/>
      <c r="D164" s="6" t="s">
        <v>226</v>
      </c>
      <c r="E164" s="6"/>
      <c r="F164" s="20"/>
      <c r="G164" s="1"/>
      <c r="H164" s="1"/>
      <c r="I164" s="1"/>
      <c r="J164" s="1"/>
      <c r="K164" s="1"/>
      <c r="L164" s="1"/>
      <c r="M164" s="1"/>
      <c r="N164" s="1"/>
    </row>
    <row r="165" spans="1:14" ht="30" customHeight="1" x14ac:dyDescent="0.15">
      <c r="A165" s="10">
        <f t="shared" si="13"/>
        <v>139</v>
      </c>
      <c r="B165" s="8" t="s">
        <v>16</v>
      </c>
      <c r="C165" s="5"/>
      <c r="D165" s="6" t="s">
        <v>225</v>
      </c>
      <c r="E165" s="6"/>
      <c r="F165" s="20"/>
      <c r="G165" s="1"/>
      <c r="H165" s="1"/>
      <c r="I165" s="1"/>
      <c r="J165" s="1"/>
      <c r="K165" s="1"/>
      <c r="L165" s="1"/>
      <c r="M165" s="1"/>
      <c r="N165" s="1"/>
    </row>
    <row r="166" spans="1:14" ht="30" customHeight="1" x14ac:dyDescent="0.15">
      <c r="A166" s="10">
        <f t="shared" si="13"/>
        <v>140</v>
      </c>
      <c r="B166" s="8" t="s">
        <v>235</v>
      </c>
      <c r="C166" s="5"/>
      <c r="D166" s="6" t="s">
        <v>225</v>
      </c>
      <c r="E166" s="6"/>
      <c r="F166" s="20"/>
      <c r="G166" s="1"/>
      <c r="H166" s="1"/>
      <c r="I166" s="1"/>
      <c r="J166" s="1"/>
      <c r="K166" s="1"/>
      <c r="L166" s="1"/>
      <c r="M166" s="1"/>
      <c r="N166" s="1"/>
    </row>
    <row r="167" spans="1:14" ht="30" customHeight="1" x14ac:dyDescent="0.15">
      <c r="A167" s="10">
        <f t="shared" si="13"/>
        <v>141</v>
      </c>
      <c r="B167" s="8" t="s">
        <v>258</v>
      </c>
      <c r="C167" s="5"/>
      <c r="D167" s="6" t="s">
        <v>226</v>
      </c>
      <c r="E167" s="6"/>
      <c r="F167" s="20" t="s">
        <v>215</v>
      </c>
      <c r="G167" s="1"/>
      <c r="H167" s="1"/>
      <c r="I167" s="1"/>
      <c r="J167" s="1"/>
      <c r="K167" s="1"/>
      <c r="L167" s="1"/>
      <c r="M167" s="1"/>
      <c r="N167" s="1"/>
    </row>
    <row r="168" spans="1:14" x14ac:dyDescent="0.15">
      <c r="A168" s="23" t="s">
        <v>116</v>
      </c>
      <c r="B168" s="23"/>
      <c r="C168" s="12" t="s">
        <v>10</v>
      </c>
      <c r="D168" s="12" t="s">
        <v>10</v>
      </c>
      <c r="E168" s="12"/>
      <c r="F168" s="19"/>
      <c r="G168" s="1"/>
      <c r="H168" s="1"/>
      <c r="I168" s="1"/>
      <c r="K168" s="1"/>
      <c r="L168" s="1"/>
      <c r="M168" s="1"/>
      <c r="N168" s="1"/>
    </row>
    <row r="169" spans="1:14" x14ac:dyDescent="0.15">
      <c r="A169" s="10"/>
      <c r="B169" s="13" t="s">
        <v>121</v>
      </c>
      <c r="C169" s="12" t="s">
        <v>10</v>
      </c>
      <c r="D169" s="12" t="s">
        <v>10</v>
      </c>
      <c r="E169" s="12"/>
      <c r="F169" s="19"/>
      <c r="G169" s="1"/>
      <c r="H169" s="1"/>
      <c r="I169" s="1"/>
      <c r="J169" s="1"/>
      <c r="K169" s="1"/>
      <c r="L169" s="1"/>
      <c r="M169" s="1"/>
      <c r="N169" s="1"/>
    </row>
    <row r="170" spans="1:14" ht="30" customHeight="1" x14ac:dyDescent="0.15">
      <c r="A170" s="10">
        <f>ROW()-28</f>
        <v>142</v>
      </c>
      <c r="B170" s="8" t="s">
        <v>118</v>
      </c>
      <c r="C170" s="5"/>
      <c r="D170" s="6" t="s">
        <v>226</v>
      </c>
      <c r="E170" s="6"/>
      <c r="F170" s="20"/>
      <c r="G170" s="1"/>
      <c r="H170" s="1"/>
      <c r="I170" s="1"/>
      <c r="J170" s="1"/>
      <c r="K170" s="1"/>
      <c r="L170" s="1"/>
      <c r="M170" s="1"/>
      <c r="N170" s="1"/>
    </row>
    <row r="171" spans="1:14" ht="30" customHeight="1" x14ac:dyDescent="0.15">
      <c r="A171" s="10">
        <f t="shared" ref="A171:A172" si="14">ROW()-28</f>
        <v>143</v>
      </c>
      <c r="B171" s="8" t="s">
        <v>117</v>
      </c>
      <c r="C171" s="5"/>
      <c r="D171" s="6" t="s">
        <v>226</v>
      </c>
      <c r="E171" s="6"/>
      <c r="F171" s="20"/>
      <c r="G171" s="1"/>
      <c r="H171" s="1"/>
      <c r="I171" s="1"/>
      <c r="J171" s="1"/>
      <c r="K171" s="1"/>
      <c r="L171" s="1"/>
      <c r="M171" s="1"/>
      <c r="N171" s="1"/>
    </row>
    <row r="172" spans="1:14" ht="30" customHeight="1" x14ac:dyDescent="0.15">
      <c r="A172" s="10">
        <f t="shared" si="14"/>
        <v>144</v>
      </c>
      <c r="B172" s="8" t="s">
        <v>119</v>
      </c>
      <c r="C172" s="5"/>
      <c r="D172" s="6" t="s">
        <v>225</v>
      </c>
      <c r="E172" s="6"/>
      <c r="F172" s="20"/>
      <c r="G172" s="1"/>
      <c r="H172" s="1"/>
      <c r="I172" s="1"/>
      <c r="J172" s="1"/>
      <c r="K172" s="1"/>
      <c r="L172" s="1"/>
      <c r="M172" s="1"/>
      <c r="N172" s="1"/>
    </row>
    <row r="173" spans="1:14" x14ac:dyDescent="0.15">
      <c r="A173" s="10"/>
      <c r="B173" s="13" t="s">
        <v>122</v>
      </c>
      <c r="C173" s="12" t="s">
        <v>10</v>
      </c>
      <c r="D173" s="12" t="s">
        <v>10</v>
      </c>
      <c r="E173" s="12"/>
      <c r="F173" s="19"/>
      <c r="G173" s="1"/>
      <c r="H173" s="1"/>
      <c r="I173" s="1"/>
      <c r="J173" s="1"/>
      <c r="K173" s="1"/>
      <c r="L173" s="1"/>
      <c r="M173" s="1"/>
      <c r="N173" s="1"/>
    </row>
    <row r="174" spans="1:14" ht="30" customHeight="1" x14ac:dyDescent="0.15">
      <c r="A174" s="10">
        <f>ROW()-29</f>
        <v>145</v>
      </c>
      <c r="B174" s="8" t="s">
        <v>120</v>
      </c>
      <c r="C174" s="5"/>
      <c r="D174" s="6" t="s">
        <v>226</v>
      </c>
      <c r="E174" s="6"/>
      <c r="F174" s="20"/>
      <c r="G174" s="1"/>
      <c r="H174" s="1"/>
      <c r="I174" s="1"/>
      <c r="J174" s="1"/>
      <c r="K174" s="1"/>
      <c r="L174" s="1"/>
      <c r="M174" s="1"/>
      <c r="N174" s="1"/>
    </row>
    <row r="175" spans="1:14" x14ac:dyDescent="0.15">
      <c r="A175" s="23" t="s">
        <v>167</v>
      </c>
      <c r="B175" s="23"/>
      <c r="C175" s="12" t="s">
        <v>10</v>
      </c>
      <c r="D175" s="12" t="s">
        <v>10</v>
      </c>
      <c r="E175" s="12"/>
      <c r="F175" s="19"/>
      <c r="G175" s="1"/>
      <c r="H175" s="1"/>
      <c r="I175" s="1"/>
      <c r="K175" s="1"/>
      <c r="L175" s="1"/>
      <c r="M175" s="1"/>
      <c r="N175" s="1"/>
    </row>
    <row r="176" spans="1:14" ht="30" customHeight="1" x14ac:dyDescent="0.15">
      <c r="A176" s="10">
        <f>ROW()-30</f>
        <v>146</v>
      </c>
      <c r="B176" s="8" t="s">
        <v>259</v>
      </c>
      <c r="C176" s="5"/>
      <c r="D176" s="6" t="s">
        <v>226</v>
      </c>
      <c r="E176" s="6"/>
      <c r="F176" s="20" t="s">
        <v>215</v>
      </c>
      <c r="G176" s="1"/>
      <c r="H176" s="1"/>
      <c r="I176" s="1"/>
      <c r="J176" s="1"/>
      <c r="K176" s="1"/>
      <c r="L176" s="1"/>
      <c r="M176" s="1"/>
      <c r="N176" s="1"/>
    </row>
    <row r="177" spans="1:14" ht="30" customHeight="1" x14ac:dyDescent="0.15">
      <c r="A177" s="10">
        <f t="shared" ref="A177:A178" si="15">ROW()-30</f>
        <v>147</v>
      </c>
      <c r="B177" s="8" t="s">
        <v>168</v>
      </c>
      <c r="C177" s="5"/>
      <c r="D177" s="6" t="s">
        <v>225</v>
      </c>
      <c r="E177" s="6"/>
      <c r="F177" s="20"/>
      <c r="G177" s="1"/>
      <c r="H177" s="1"/>
      <c r="I177" s="1"/>
      <c r="J177" s="1"/>
      <c r="K177" s="1"/>
      <c r="L177" s="1"/>
      <c r="M177" s="1"/>
      <c r="N177" s="1"/>
    </row>
    <row r="178" spans="1:14" ht="30" customHeight="1" x14ac:dyDescent="0.15">
      <c r="A178" s="10">
        <f t="shared" si="15"/>
        <v>148</v>
      </c>
      <c r="B178" s="8" t="s">
        <v>169</v>
      </c>
      <c r="C178" s="5"/>
      <c r="D178" s="6" t="s">
        <v>225</v>
      </c>
      <c r="E178" s="6"/>
      <c r="F178" s="20"/>
      <c r="G178" s="1"/>
      <c r="H178" s="1"/>
      <c r="I178" s="1"/>
      <c r="J178" s="1"/>
      <c r="K178" s="1"/>
      <c r="L178" s="1"/>
      <c r="M178" s="1"/>
      <c r="N178" s="1"/>
    </row>
    <row r="179" spans="1:14" x14ac:dyDescent="0.15">
      <c r="A179" s="23" t="s">
        <v>170</v>
      </c>
      <c r="B179" s="23"/>
      <c r="C179" s="12" t="s">
        <v>10</v>
      </c>
      <c r="D179" s="12" t="s">
        <v>10</v>
      </c>
      <c r="E179" s="12"/>
      <c r="F179" s="19"/>
      <c r="G179" s="1"/>
      <c r="H179" s="1"/>
      <c r="I179" s="1"/>
      <c r="K179" s="1"/>
      <c r="L179" s="1"/>
      <c r="M179" s="1"/>
      <c r="N179" s="1"/>
    </row>
    <row r="180" spans="1:14" ht="30" customHeight="1" x14ac:dyDescent="0.15">
      <c r="A180" s="10">
        <f>ROW()-31</f>
        <v>149</v>
      </c>
      <c r="B180" s="8" t="s">
        <v>260</v>
      </c>
      <c r="C180" s="5"/>
      <c r="D180" s="6" t="s">
        <v>225</v>
      </c>
      <c r="E180" s="6"/>
      <c r="F180" s="20" t="s">
        <v>215</v>
      </c>
      <c r="G180" s="1"/>
      <c r="H180" s="1"/>
      <c r="I180" s="1"/>
      <c r="J180" s="1"/>
      <c r="K180" s="1"/>
      <c r="L180" s="1"/>
      <c r="M180" s="1"/>
      <c r="N180" s="1"/>
    </row>
    <row r="181" spans="1:14" ht="30" customHeight="1" x14ac:dyDescent="0.15">
      <c r="A181" s="10">
        <f t="shared" ref="A181:A191" si="16">ROW()-31</f>
        <v>150</v>
      </c>
      <c r="B181" s="8" t="s">
        <v>189</v>
      </c>
      <c r="C181" s="5"/>
      <c r="D181" s="6" t="s">
        <v>225</v>
      </c>
      <c r="E181" s="6"/>
      <c r="F181" s="20"/>
      <c r="G181" s="1"/>
      <c r="H181" s="1"/>
      <c r="I181" s="1"/>
      <c r="J181" s="1"/>
      <c r="K181" s="1"/>
      <c r="L181" s="1"/>
      <c r="M181" s="1"/>
      <c r="N181" s="1"/>
    </row>
    <row r="182" spans="1:14" ht="30" customHeight="1" x14ac:dyDescent="0.15">
      <c r="A182" s="10">
        <f t="shared" si="16"/>
        <v>151</v>
      </c>
      <c r="B182" s="8" t="s">
        <v>261</v>
      </c>
      <c r="C182" s="5"/>
      <c r="D182" s="6" t="s">
        <v>226</v>
      </c>
      <c r="E182" s="6"/>
      <c r="F182" s="20" t="s">
        <v>215</v>
      </c>
      <c r="G182" s="1"/>
      <c r="H182" s="1"/>
      <c r="I182" s="1"/>
      <c r="J182" s="1"/>
      <c r="K182" s="1"/>
      <c r="L182" s="1"/>
      <c r="M182" s="1"/>
      <c r="N182" s="1"/>
    </row>
    <row r="183" spans="1:14" ht="30" customHeight="1" x14ac:dyDescent="0.15">
      <c r="A183" s="10">
        <f t="shared" si="16"/>
        <v>152</v>
      </c>
      <c r="B183" s="8" t="s">
        <v>171</v>
      </c>
      <c r="C183" s="5"/>
      <c r="D183" s="6" t="s">
        <v>226</v>
      </c>
      <c r="E183" s="6"/>
      <c r="F183" s="20"/>
      <c r="G183" s="1"/>
      <c r="H183" s="1"/>
      <c r="I183" s="1"/>
      <c r="J183" s="1"/>
      <c r="K183" s="1"/>
      <c r="L183" s="1"/>
      <c r="M183" s="1"/>
      <c r="N183" s="1"/>
    </row>
    <row r="184" spans="1:14" ht="30" customHeight="1" x14ac:dyDescent="0.15">
      <c r="A184" s="10">
        <f t="shared" si="16"/>
        <v>153</v>
      </c>
      <c r="B184" s="8" t="s">
        <v>172</v>
      </c>
      <c r="C184" s="5"/>
      <c r="D184" s="6" t="s">
        <v>225</v>
      </c>
      <c r="E184" s="6"/>
      <c r="F184" s="20"/>
      <c r="G184" s="1"/>
      <c r="H184" s="1"/>
      <c r="I184" s="1"/>
      <c r="J184" s="1"/>
      <c r="K184" s="1"/>
      <c r="L184" s="1"/>
      <c r="M184" s="1"/>
      <c r="N184" s="1"/>
    </row>
    <row r="185" spans="1:14" ht="30" customHeight="1" x14ac:dyDescent="0.15">
      <c r="A185" s="10">
        <f t="shared" si="16"/>
        <v>154</v>
      </c>
      <c r="B185" s="8" t="s">
        <v>173</v>
      </c>
      <c r="C185" s="5"/>
      <c r="D185" s="6" t="s">
        <v>227</v>
      </c>
      <c r="E185" s="6"/>
      <c r="F185" s="20"/>
      <c r="G185" s="1"/>
      <c r="H185" s="1"/>
      <c r="I185" s="1"/>
      <c r="J185" s="1"/>
      <c r="K185" s="1"/>
      <c r="L185" s="1"/>
      <c r="M185" s="1"/>
      <c r="N185" s="1"/>
    </row>
    <row r="186" spans="1:14" ht="30" customHeight="1" x14ac:dyDescent="0.15">
      <c r="A186" s="10">
        <f t="shared" si="16"/>
        <v>155</v>
      </c>
      <c r="B186" s="8" t="s">
        <v>174</v>
      </c>
      <c r="C186" s="5"/>
      <c r="D186" s="6" t="s">
        <v>228</v>
      </c>
      <c r="E186" s="6"/>
      <c r="F186" s="20"/>
      <c r="G186" s="1"/>
      <c r="H186" s="1"/>
      <c r="I186" s="1"/>
      <c r="J186" s="1"/>
      <c r="K186" s="1"/>
      <c r="L186" s="1"/>
      <c r="M186" s="1"/>
      <c r="N186" s="1"/>
    </row>
    <row r="187" spans="1:14" ht="30" customHeight="1" x14ac:dyDescent="0.15">
      <c r="A187" s="10">
        <f t="shared" si="16"/>
        <v>156</v>
      </c>
      <c r="B187" s="8" t="s">
        <v>177</v>
      </c>
      <c r="C187" s="5"/>
      <c r="D187" s="6" t="s">
        <v>226</v>
      </c>
      <c r="E187" s="6"/>
      <c r="F187" s="20"/>
      <c r="G187" s="1"/>
      <c r="H187" s="1"/>
      <c r="I187" s="1"/>
      <c r="J187" s="1"/>
      <c r="K187" s="1"/>
      <c r="L187" s="1"/>
      <c r="M187" s="1"/>
      <c r="N187" s="1"/>
    </row>
    <row r="188" spans="1:14" ht="30" customHeight="1" x14ac:dyDescent="0.15">
      <c r="A188" s="10">
        <f t="shared" si="16"/>
        <v>157</v>
      </c>
      <c r="B188" s="8" t="s">
        <v>178</v>
      </c>
      <c r="C188" s="5"/>
      <c r="D188" s="6" t="s">
        <v>226</v>
      </c>
      <c r="E188" s="6"/>
      <c r="F188" s="20"/>
      <c r="G188" s="1"/>
      <c r="H188" s="1"/>
      <c r="I188" s="1"/>
      <c r="J188" s="1"/>
      <c r="K188" s="1"/>
      <c r="L188" s="1"/>
      <c r="M188" s="1"/>
      <c r="N188" s="1"/>
    </row>
    <row r="189" spans="1:14" ht="30" customHeight="1" x14ac:dyDescent="0.15">
      <c r="A189" s="10">
        <f t="shared" si="16"/>
        <v>158</v>
      </c>
      <c r="B189" s="8" t="s">
        <v>175</v>
      </c>
      <c r="C189" s="5"/>
      <c r="D189" s="6" t="s">
        <v>226</v>
      </c>
      <c r="E189" s="6"/>
      <c r="F189" s="20"/>
      <c r="G189" s="1"/>
      <c r="H189" s="1"/>
      <c r="I189" s="1"/>
      <c r="J189" s="1"/>
      <c r="K189" s="1"/>
      <c r="L189" s="1"/>
      <c r="M189" s="1"/>
      <c r="N189" s="1"/>
    </row>
    <row r="190" spans="1:14" ht="30" customHeight="1" x14ac:dyDescent="0.15">
      <c r="A190" s="10">
        <f t="shared" si="16"/>
        <v>159</v>
      </c>
      <c r="B190" s="8" t="s">
        <v>176</v>
      </c>
      <c r="C190" s="5"/>
      <c r="D190" s="6" t="s">
        <v>225</v>
      </c>
      <c r="E190" s="6"/>
      <c r="F190" s="20"/>
      <c r="G190" s="1"/>
      <c r="H190" s="1"/>
      <c r="I190" s="1"/>
      <c r="J190" s="1"/>
      <c r="K190" s="1"/>
      <c r="L190" s="1"/>
      <c r="M190" s="1"/>
      <c r="N190" s="1"/>
    </row>
    <row r="191" spans="1:14" ht="30" customHeight="1" x14ac:dyDescent="0.15">
      <c r="A191" s="10">
        <f t="shared" si="16"/>
        <v>160</v>
      </c>
      <c r="B191" s="8" t="s">
        <v>262</v>
      </c>
      <c r="C191" s="5"/>
      <c r="D191" s="6" t="s">
        <v>226</v>
      </c>
      <c r="E191" s="6"/>
      <c r="F191" s="20" t="s">
        <v>215</v>
      </c>
      <c r="G191" s="1"/>
      <c r="H191" s="1"/>
      <c r="I191" s="1"/>
      <c r="J191" s="1"/>
      <c r="K191" s="1"/>
      <c r="L191" s="1"/>
      <c r="M191" s="1"/>
      <c r="N191" s="1"/>
    </row>
    <row r="192" spans="1:14" x14ac:dyDescent="0.15">
      <c r="A192" s="23" t="s">
        <v>133</v>
      </c>
      <c r="B192" s="23"/>
      <c r="C192" s="12" t="s">
        <v>10</v>
      </c>
      <c r="D192" s="12" t="s">
        <v>10</v>
      </c>
      <c r="E192" s="12"/>
      <c r="F192" s="19"/>
      <c r="G192" s="1"/>
      <c r="H192" s="1"/>
      <c r="I192" s="1"/>
      <c r="K192" s="1"/>
      <c r="L192" s="1"/>
      <c r="M192" s="1"/>
      <c r="N192" s="1"/>
    </row>
    <row r="193" spans="1:14" x14ac:dyDescent="0.15">
      <c r="A193" s="10"/>
      <c r="B193" s="13" t="s">
        <v>36</v>
      </c>
      <c r="C193" s="12" t="s">
        <v>10</v>
      </c>
      <c r="D193" s="12" t="s">
        <v>10</v>
      </c>
      <c r="E193" s="12"/>
      <c r="F193" s="19"/>
      <c r="G193" s="1"/>
      <c r="H193" s="1"/>
      <c r="I193" s="1"/>
      <c r="J193" s="1"/>
      <c r="K193" s="1"/>
      <c r="L193" s="1"/>
      <c r="M193" s="1"/>
      <c r="N193" s="1"/>
    </row>
    <row r="194" spans="1:14" ht="36" x14ac:dyDescent="0.15">
      <c r="A194" s="10">
        <f>ROW()-33</f>
        <v>161</v>
      </c>
      <c r="B194" s="8" t="s">
        <v>139</v>
      </c>
      <c r="C194" s="5"/>
      <c r="D194" s="6" t="s">
        <v>226</v>
      </c>
      <c r="E194" s="6"/>
      <c r="F194" s="20"/>
      <c r="G194" s="1"/>
      <c r="H194" s="1"/>
      <c r="I194" s="1"/>
      <c r="J194" s="1"/>
      <c r="K194" s="1"/>
      <c r="L194" s="1"/>
      <c r="M194" s="1"/>
      <c r="N194" s="1"/>
    </row>
    <row r="195" spans="1:14" ht="30" customHeight="1" x14ac:dyDescent="0.15">
      <c r="A195" s="10">
        <f t="shared" ref="A195:A196" si="17">ROW()-33</f>
        <v>162</v>
      </c>
      <c r="B195" s="8" t="s">
        <v>140</v>
      </c>
      <c r="C195" s="5"/>
      <c r="D195" s="6" t="s">
        <v>226</v>
      </c>
      <c r="E195" s="6"/>
      <c r="F195" s="20"/>
      <c r="G195" s="1"/>
      <c r="H195" s="1"/>
      <c r="I195" s="1"/>
      <c r="J195" s="1"/>
      <c r="K195" s="1"/>
      <c r="L195" s="1"/>
      <c r="M195" s="1"/>
      <c r="N195" s="1"/>
    </row>
    <row r="196" spans="1:14" ht="30" customHeight="1" x14ac:dyDescent="0.15">
      <c r="A196" s="10">
        <f t="shared" si="17"/>
        <v>163</v>
      </c>
      <c r="B196" s="8" t="s">
        <v>141</v>
      </c>
      <c r="C196" s="5"/>
      <c r="D196" s="6" t="s">
        <v>226</v>
      </c>
      <c r="E196" s="6"/>
      <c r="F196" s="20"/>
      <c r="G196" s="1"/>
      <c r="H196" s="1"/>
      <c r="I196" s="1"/>
      <c r="J196" s="1"/>
      <c r="K196" s="1"/>
      <c r="L196" s="1"/>
      <c r="M196" s="1"/>
      <c r="N196" s="1"/>
    </row>
    <row r="197" spans="1:14" x14ac:dyDescent="0.15">
      <c r="A197" s="10"/>
      <c r="B197" s="13" t="s">
        <v>132</v>
      </c>
      <c r="C197" s="12" t="s">
        <v>10</v>
      </c>
      <c r="D197" s="12" t="s">
        <v>10</v>
      </c>
      <c r="E197" s="12"/>
      <c r="F197" s="19"/>
      <c r="G197" s="1"/>
      <c r="H197" s="1"/>
      <c r="I197" s="1"/>
      <c r="J197" s="1"/>
      <c r="K197" s="1"/>
      <c r="L197" s="1"/>
      <c r="M197" s="1"/>
      <c r="N197" s="1"/>
    </row>
    <row r="198" spans="1:14" ht="24" x14ac:dyDescent="0.15">
      <c r="A198" s="10">
        <f>ROW()-34</f>
        <v>164</v>
      </c>
      <c r="B198" s="8" t="s">
        <v>230</v>
      </c>
      <c r="C198" s="5"/>
      <c r="D198" s="6" t="s">
        <v>226</v>
      </c>
      <c r="E198" s="6"/>
      <c r="F198" s="20"/>
      <c r="G198" s="1"/>
      <c r="H198" s="1"/>
      <c r="I198" s="1"/>
      <c r="J198" s="1"/>
      <c r="K198" s="1"/>
      <c r="L198" s="1"/>
      <c r="M198" s="1"/>
      <c r="N198" s="1"/>
    </row>
    <row r="199" spans="1:14" ht="30" customHeight="1" x14ac:dyDescent="0.15">
      <c r="A199" s="10">
        <f t="shared" ref="A199:A203" si="18">ROW()-34</f>
        <v>165</v>
      </c>
      <c r="B199" s="8" t="s">
        <v>129</v>
      </c>
      <c r="C199" s="5"/>
      <c r="D199" s="6" t="s">
        <v>226</v>
      </c>
      <c r="E199" s="6"/>
      <c r="F199" s="20"/>
      <c r="G199" s="1"/>
      <c r="H199" s="1"/>
      <c r="I199" s="1"/>
      <c r="J199" s="1"/>
      <c r="K199" s="1"/>
      <c r="L199" s="1"/>
      <c r="M199" s="1"/>
      <c r="N199" s="1"/>
    </row>
    <row r="200" spans="1:14" ht="30" customHeight="1" x14ac:dyDescent="0.15">
      <c r="A200" s="10">
        <f t="shared" si="18"/>
        <v>166</v>
      </c>
      <c r="B200" s="8" t="s">
        <v>130</v>
      </c>
      <c r="C200" s="5"/>
      <c r="D200" s="6" t="s">
        <v>226</v>
      </c>
      <c r="E200" s="6"/>
      <c r="F200" s="20"/>
      <c r="G200" s="1"/>
      <c r="H200" s="1"/>
      <c r="I200" s="1"/>
      <c r="J200" s="1"/>
      <c r="K200" s="1"/>
      <c r="L200" s="1"/>
      <c r="M200" s="1"/>
      <c r="N200" s="1"/>
    </row>
    <row r="201" spans="1:14" ht="30" customHeight="1" x14ac:dyDescent="0.15">
      <c r="A201" s="10">
        <f t="shared" si="18"/>
        <v>167</v>
      </c>
      <c r="B201" s="8" t="s">
        <v>131</v>
      </c>
      <c r="C201" s="5"/>
      <c r="D201" s="6" t="s">
        <v>226</v>
      </c>
      <c r="E201" s="6"/>
      <c r="F201" s="20"/>
      <c r="G201" s="1"/>
      <c r="H201" s="1"/>
      <c r="I201" s="1"/>
      <c r="J201" s="1"/>
      <c r="K201" s="1"/>
      <c r="L201" s="1"/>
      <c r="M201" s="1"/>
      <c r="N201" s="1"/>
    </row>
    <row r="202" spans="1:14" ht="30" customHeight="1" x14ac:dyDescent="0.15">
      <c r="A202" s="10">
        <f t="shared" si="18"/>
        <v>168</v>
      </c>
      <c r="B202" s="8" t="s">
        <v>236</v>
      </c>
      <c r="C202" s="5"/>
      <c r="D202" s="6" t="s">
        <v>226</v>
      </c>
      <c r="E202" s="6"/>
      <c r="F202" s="20"/>
      <c r="G202" s="1"/>
      <c r="H202" s="1"/>
      <c r="I202" s="1"/>
      <c r="J202" s="1"/>
      <c r="K202" s="1"/>
      <c r="L202" s="1"/>
      <c r="M202" s="1"/>
      <c r="N202" s="1"/>
    </row>
    <row r="203" spans="1:14" ht="30" customHeight="1" x14ac:dyDescent="0.15">
      <c r="A203" s="10">
        <f t="shared" si="18"/>
        <v>169</v>
      </c>
      <c r="B203" s="8" t="s">
        <v>187</v>
      </c>
      <c r="C203" s="5"/>
      <c r="D203" s="6" t="s">
        <v>225</v>
      </c>
      <c r="E203" s="6"/>
      <c r="F203" s="20"/>
      <c r="G203" s="1"/>
      <c r="H203" s="1"/>
      <c r="I203" s="1"/>
      <c r="J203" s="1"/>
      <c r="K203" s="1"/>
      <c r="L203" s="1"/>
      <c r="M203" s="1"/>
      <c r="N203" s="1"/>
    </row>
    <row r="204" spans="1:14" x14ac:dyDescent="0.15">
      <c r="A204" s="23" t="s">
        <v>144</v>
      </c>
      <c r="B204" s="23"/>
      <c r="C204" s="12" t="s">
        <v>10</v>
      </c>
      <c r="D204" s="12" t="s">
        <v>10</v>
      </c>
      <c r="E204" s="12"/>
      <c r="F204" s="19"/>
      <c r="G204" s="1"/>
      <c r="H204" s="1"/>
      <c r="I204" s="1"/>
      <c r="K204" s="1"/>
      <c r="L204" s="1"/>
      <c r="M204" s="1"/>
      <c r="N204" s="1"/>
    </row>
    <row r="205" spans="1:14" ht="30" customHeight="1" x14ac:dyDescent="0.15">
      <c r="A205" s="10">
        <f>ROW()-35</f>
        <v>170</v>
      </c>
      <c r="B205" s="8" t="s">
        <v>263</v>
      </c>
      <c r="C205" s="5"/>
      <c r="D205" s="6" t="s">
        <v>225</v>
      </c>
      <c r="E205" s="6"/>
      <c r="F205" s="20" t="s">
        <v>215</v>
      </c>
      <c r="G205" s="1"/>
      <c r="H205" s="1"/>
      <c r="I205" s="1"/>
      <c r="J205" s="1"/>
      <c r="K205" s="1"/>
      <c r="L205" s="1"/>
      <c r="M205" s="1"/>
      <c r="N205" s="1"/>
    </row>
    <row r="206" spans="1:14" ht="30" customHeight="1" x14ac:dyDescent="0.15">
      <c r="A206" s="10">
        <f t="shared" ref="A206:A228" si="19">ROW()-35</f>
        <v>171</v>
      </c>
      <c r="B206" s="8" t="s">
        <v>145</v>
      </c>
      <c r="C206" s="5"/>
      <c r="D206" s="6" t="s">
        <v>226</v>
      </c>
      <c r="E206" s="6"/>
      <c r="F206" s="20"/>
      <c r="G206" s="1"/>
      <c r="H206" s="1"/>
      <c r="I206" s="1"/>
      <c r="J206" s="1"/>
      <c r="K206" s="1"/>
      <c r="L206" s="1"/>
      <c r="M206" s="1"/>
      <c r="N206" s="1"/>
    </row>
    <row r="207" spans="1:14" ht="30" customHeight="1" x14ac:dyDescent="0.15">
      <c r="A207" s="10">
        <f t="shared" si="19"/>
        <v>172</v>
      </c>
      <c r="B207" s="8" t="s">
        <v>146</v>
      </c>
      <c r="C207" s="5"/>
      <c r="D207" s="6" t="s">
        <v>226</v>
      </c>
      <c r="E207" s="6"/>
      <c r="F207" s="20"/>
      <c r="G207" s="1"/>
      <c r="H207" s="1"/>
      <c r="I207" s="1"/>
      <c r="J207" s="1"/>
      <c r="K207" s="1"/>
      <c r="L207" s="1"/>
      <c r="M207" s="1"/>
      <c r="N207" s="1"/>
    </row>
    <row r="208" spans="1:14" ht="30" customHeight="1" x14ac:dyDescent="0.15">
      <c r="A208" s="10">
        <f t="shared" si="19"/>
        <v>173</v>
      </c>
      <c r="B208" s="8" t="s">
        <v>147</v>
      </c>
      <c r="C208" s="5"/>
      <c r="D208" s="6" t="s">
        <v>225</v>
      </c>
      <c r="E208" s="6"/>
      <c r="F208" s="20"/>
      <c r="G208" s="1"/>
      <c r="H208" s="1"/>
      <c r="I208" s="1"/>
      <c r="J208" s="1"/>
      <c r="K208" s="1"/>
      <c r="L208" s="1"/>
      <c r="M208" s="1"/>
      <c r="N208" s="1"/>
    </row>
    <row r="209" spans="1:14" ht="42" customHeight="1" x14ac:dyDescent="0.15">
      <c r="A209" s="10">
        <f t="shared" si="19"/>
        <v>174</v>
      </c>
      <c r="B209" s="8" t="s">
        <v>264</v>
      </c>
      <c r="C209" s="5"/>
      <c r="D209" s="6" t="s">
        <v>225</v>
      </c>
      <c r="E209" s="6"/>
      <c r="F209" s="20" t="s">
        <v>215</v>
      </c>
      <c r="G209" s="1"/>
      <c r="H209" s="1"/>
      <c r="I209" s="1"/>
      <c r="J209" s="1"/>
      <c r="K209" s="1"/>
      <c r="L209" s="1"/>
      <c r="M209" s="1"/>
      <c r="N209" s="1"/>
    </row>
    <row r="210" spans="1:14" ht="30" customHeight="1" x14ac:dyDescent="0.15">
      <c r="A210" s="10">
        <f t="shared" si="19"/>
        <v>175</v>
      </c>
      <c r="B210" s="8" t="s">
        <v>148</v>
      </c>
      <c r="C210" s="5"/>
      <c r="D210" s="6" t="s">
        <v>226</v>
      </c>
      <c r="E210" s="6"/>
      <c r="F210" s="20"/>
      <c r="G210" s="1"/>
      <c r="H210" s="1"/>
      <c r="I210" s="1"/>
      <c r="J210" s="1"/>
      <c r="K210" s="1"/>
      <c r="L210" s="1"/>
      <c r="M210" s="1"/>
      <c r="N210" s="1"/>
    </row>
    <row r="211" spans="1:14" ht="30" customHeight="1" x14ac:dyDescent="0.15">
      <c r="A211" s="10">
        <f t="shared" si="19"/>
        <v>176</v>
      </c>
      <c r="B211" s="8" t="s">
        <v>149</v>
      </c>
      <c r="C211" s="5"/>
      <c r="D211" s="6" t="s">
        <v>225</v>
      </c>
      <c r="E211" s="6"/>
      <c r="F211" s="20"/>
      <c r="G211" s="1"/>
      <c r="H211" s="1"/>
      <c r="I211" s="1"/>
      <c r="J211" s="1"/>
      <c r="K211" s="1"/>
      <c r="L211" s="1"/>
      <c r="M211" s="1"/>
      <c r="N211" s="1"/>
    </row>
    <row r="212" spans="1:14" ht="30" customHeight="1" x14ac:dyDescent="0.15">
      <c r="A212" s="10">
        <f t="shared" si="19"/>
        <v>177</v>
      </c>
      <c r="B212" s="8" t="s">
        <v>150</v>
      </c>
      <c r="C212" s="5"/>
      <c r="D212" s="6" t="s">
        <v>226</v>
      </c>
      <c r="E212" s="6"/>
      <c r="F212" s="20"/>
      <c r="G212" s="1"/>
      <c r="H212" s="1"/>
      <c r="I212" s="1"/>
      <c r="J212" s="1"/>
      <c r="K212" s="1"/>
      <c r="L212" s="1"/>
      <c r="M212" s="1"/>
      <c r="N212" s="1"/>
    </row>
    <row r="213" spans="1:14" ht="30" customHeight="1" x14ac:dyDescent="0.15">
      <c r="A213" s="10">
        <f t="shared" si="19"/>
        <v>178</v>
      </c>
      <c r="B213" s="8" t="s">
        <v>151</v>
      </c>
      <c r="C213" s="5"/>
      <c r="D213" s="6" t="s">
        <v>226</v>
      </c>
      <c r="E213" s="6"/>
      <c r="F213" s="20"/>
      <c r="G213" s="1"/>
      <c r="H213" s="1"/>
      <c r="I213" s="1"/>
      <c r="J213" s="1"/>
      <c r="K213" s="1"/>
      <c r="L213" s="1"/>
      <c r="M213" s="1"/>
      <c r="N213" s="1"/>
    </row>
    <row r="214" spans="1:14" ht="30" customHeight="1" x14ac:dyDescent="0.15">
      <c r="A214" s="10">
        <f t="shared" si="19"/>
        <v>179</v>
      </c>
      <c r="B214" s="8" t="s">
        <v>152</v>
      </c>
      <c r="C214" s="5"/>
      <c r="D214" s="6" t="s">
        <v>226</v>
      </c>
      <c r="E214" s="6"/>
      <c r="F214" s="20"/>
      <c r="G214" s="1"/>
      <c r="H214" s="1"/>
      <c r="I214" s="1"/>
      <c r="J214" s="1"/>
      <c r="K214" s="1"/>
      <c r="L214" s="1"/>
      <c r="M214" s="1"/>
      <c r="N214" s="1"/>
    </row>
    <row r="215" spans="1:14" ht="30" customHeight="1" x14ac:dyDescent="0.15">
      <c r="A215" s="10">
        <f t="shared" si="19"/>
        <v>180</v>
      </c>
      <c r="B215" s="8" t="s">
        <v>157</v>
      </c>
      <c r="C215" s="5"/>
      <c r="D215" s="6" t="s">
        <v>226</v>
      </c>
      <c r="E215" s="6"/>
      <c r="F215" s="20"/>
      <c r="G215" s="1"/>
      <c r="H215" s="1"/>
      <c r="I215" s="1"/>
      <c r="J215" s="1"/>
      <c r="K215" s="1"/>
      <c r="L215" s="1"/>
      <c r="M215" s="1"/>
      <c r="N215" s="1"/>
    </row>
    <row r="216" spans="1:14" ht="30" customHeight="1" x14ac:dyDescent="0.15">
      <c r="A216" s="10">
        <f t="shared" si="19"/>
        <v>181</v>
      </c>
      <c r="B216" s="8" t="s">
        <v>162</v>
      </c>
      <c r="C216" s="5"/>
      <c r="D216" s="6" t="s">
        <v>226</v>
      </c>
      <c r="E216" s="6"/>
      <c r="F216" s="20"/>
      <c r="G216" s="1"/>
      <c r="H216" s="1"/>
      <c r="I216" s="1"/>
      <c r="J216" s="1"/>
      <c r="K216" s="1"/>
      <c r="L216" s="1"/>
      <c r="M216" s="1"/>
      <c r="N216" s="1"/>
    </row>
    <row r="217" spans="1:14" ht="30" customHeight="1" x14ac:dyDescent="0.15">
      <c r="A217" s="10">
        <f t="shared" si="19"/>
        <v>182</v>
      </c>
      <c r="B217" s="8" t="s">
        <v>153</v>
      </c>
      <c r="C217" s="5"/>
      <c r="D217" s="6" t="s">
        <v>226</v>
      </c>
      <c r="E217" s="6"/>
      <c r="F217" s="20"/>
      <c r="G217" s="1"/>
      <c r="H217" s="1"/>
      <c r="I217" s="1"/>
      <c r="J217" s="1"/>
      <c r="K217" s="1"/>
      <c r="L217" s="1"/>
      <c r="M217" s="1"/>
      <c r="N217" s="1"/>
    </row>
    <row r="218" spans="1:14" ht="30" customHeight="1" x14ac:dyDescent="0.15">
      <c r="A218" s="10">
        <f t="shared" si="19"/>
        <v>183</v>
      </c>
      <c r="B218" s="8" t="s">
        <v>154</v>
      </c>
      <c r="C218" s="5"/>
      <c r="D218" s="6" t="s">
        <v>226</v>
      </c>
      <c r="E218" s="6"/>
      <c r="F218" s="20"/>
      <c r="G218" s="1"/>
      <c r="H218" s="1"/>
      <c r="I218" s="1"/>
      <c r="J218" s="1"/>
      <c r="K218" s="1"/>
      <c r="L218" s="1"/>
      <c r="M218" s="1"/>
      <c r="N218" s="1"/>
    </row>
    <row r="219" spans="1:14" ht="30" customHeight="1" x14ac:dyDescent="0.15">
      <c r="A219" s="10">
        <f t="shared" si="19"/>
        <v>184</v>
      </c>
      <c r="B219" s="8" t="s">
        <v>155</v>
      </c>
      <c r="C219" s="5"/>
      <c r="D219" s="6" t="s">
        <v>225</v>
      </c>
      <c r="E219" s="6"/>
      <c r="F219" s="20"/>
      <c r="G219" s="1"/>
      <c r="H219" s="1"/>
      <c r="I219" s="1"/>
      <c r="J219" s="1"/>
      <c r="K219" s="1"/>
      <c r="L219" s="1"/>
      <c r="M219" s="1"/>
      <c r="N219" s="1"/>
    </row>
    <row r="220" spans="1:14" ht="30" customHeight="1" x14ac:dyDescent="0.15">
      <c r="A220" s="10">
        <f t="shared" si="19"/>
        <v>185</v>
      </c>
      <c r="B220" s="8" t="s">
        <v>156</v>
      </c>
      <c r="C220" s="5"/>
      <c r="D220" s="6" t="s">
        <v>226</v>
      </c>
      <c r="E220" s="6"/>
      <c r="F220" s="20"/>
      <c r="G220" s="1"/>
      <c r="H220" s="1"/>
      <c r="I220" s="1"/>
      <c r="J220" s="1"/>
      <c r="K220" s="1"/>
      <c r="L220" s="1"/>
      <c r="M220" s="1"/>
      <c r="N220" s="1"/>
    </row>
    <row r="221" spans="1:14" ht="30" customHeight="1" x14ac:dyDescent="0.15">
      <c r="A221" s="10">
        <f t="shared" si="19"/>
        <v>186</v>
      </c>
      <c r="B221" s="8" t="s">
        <v>163</v>
      </c>
      <c r="C221" s="5"/>
      <c r="D221" s="6" t="s">
        <v>226</v>
      </c>
      <c r="E221" s="6"/>
      <c r="F221" s="20"/>
      <c r="G221" s="1"/>
      <c r="H221" s="1"/>
      <c r="I221" s="1"/>
      <c r="J221" s="1"/>
      <c r="K221" s="1"/>
      <c r="L221" s="1"/>
      <c r="M221" s="1"/>
      <c r="N221" s="1"/>
    </row>
    <row r="222" spans="1:14" ht="30" customHeight="1" x14ac:dyDescent="0.15">
      <c r="A222" s="10">
        <f t="shared" si="19"/>
        <v>187</v>
      </c>
      <c r="B222" s="8" t="s">
        <v>190</v>
      </c>
      <c r="C222" s="5"/>
      <c r="D222" s="6" t="s">
        <v>226</v>
      </c>
      <c r="E222" s="6"/>
      <c r="F222" s="20"/>
      <c r="G222" s="1"/>
      <c r="H222" s="1"/>
      <c r="I222" s="1"/>
      <c r="J222" s="1"/>
      <c r="K222" s="1"/>
      <c r="L222" s="1"/>
      <c r="M222" s="1"/>
      <c r="N222" s="1"/>
    </row>
    <row r="223" spans="1:14" ht="30" customHeight="1" x14ac:dyDescent="0.15">
      <c r="A223" s="10">
        <f t="shared" si="19"/>
        <v>188</v>
      </c>
      <c r="B223" s="8" t="s">
        <v>164</v>
      </c>
      <c r="C223" s="5"/>
      <c r="D223" s="6" t="s">
        <v>226</v>
      </c>
      <c r="E223" s="6"/>
      <c r="F223" s="20"/>
      <c r="G223" s="1"/>
      <c r="H223" s="1"/>
      <c r="I223" s="1"/>
      <c r="J223" s="1"/>
      <c r="K223" s="1"/>
      <c r="L223" s="1"/>
      <c r="M223" s="1"/>
      <c r="N223" s="1"/>
    </row>
    <row r="224" spans="1:14" ht="30" customHeight="1" x14ac:dyDescent="0.15">
      <c r="A224" s="10">
        <f t="shared" si="19"/>
        <v>189</v>
      </c>
      <c r="B224" s="8" t="s">
        <v>158</v>
      </c>
      <c r="C224" s="5"/>
      <c r="D224" s="6" t="s">
        <v>225</v>
      </c>
      <c r="E224" s="6"/>
      <c r="F224" s="20"/>
      <c r="G224" s="1"/>
      <c r="H224" s="1"/>
      <c r="I224" s="1"/>
      <c r="J224" s="1"/>
      <c r="K224" s="1"/>
      <c r="L224" s="1"/>
      <c r="M224" s="1"/>
      <c r="N224" s="1"/>
    </row>
    <row r="225" spans="1:14" ht="30" customHeight="1" x14ac:dyDescent="0.15">
      <c r="A225" s="10">
        <f t="shared" si="19"/>
        <v>190</v>
      </c>
      <c r="B225" s="8" t="s">
        <v>159</v>
      </c>
      <c r="C225" s="5"/>
      <c r="D225" s="6" t="s">
        <v>225</v>
      </c>
      <c r="E225" s="6"/>
      <c r="F225" s="20"/>
      <c r="G225" s="1"/>
      <c r="H225" s="1"/>
      <c r="I225" s="1"/>
      <c r="J225" s="1"/>
      <c r="K225" s="1"/>
      <c r="L225" s="1"/>
      <c r="M225" s="1"/>
      <c r="N225" s="1"/>
    </row>
    <row r="226" spans="1:14" ht="30" customHeight="1" x14ac:dyDescent="0.15">
      <c r="A226" s="10">
        <f t="shared" si="19"/>
        <v>191</v>
      </c>
      <c r="B226" s="8" t="s">
        <v>165</v>
      </c>
      <c r="C226" s="5"/>
      <c r="D226" s="6" t="s">
        <v>226</v>
      </c>
      <c r="E226" s="6"/>
      <c r="F226" s="20"/>
      <c r="G226" s="1"/>
      <c r="H226" s="1"/>
      <c r="I226" s="1"/>
      <c r="J226" s="1"/>
      <c r="K226" s="1"/>
      <c r="L226" s="1"/>
      <c r="M226" s="1"/>
      <c r="N226" s="1"/>
    </row>
    <row r="227" spans="1:14" ht="30" customHeight="1" x14ac:dyDescent="0.15">
      <c r="A227" s="10">
        <f t="shared" si="19"/>
        <v>192</v>
      </c>
      <c r="B227" s="8" t="s">
        <v>160</v>
      </c>
      <c r="C227" s="5"/>
      <c r="D227" s="6" t="s">
        <v>226</v>
      </c>
      <c r="E227" s="6"/>
      <c r="F227" s="20"/>
      <c r="G227" s="1"/>
      <c r="H227" s="1"/>
      <c r="I227" s="1"/>
      <c r="J227" s="1"/>
      <c r="K227" s="1"/>
      <c r="L227" s="1"/>
      <c r="M227" s="1"/>
      <c r="N227" s="1"/>
    </row>
    <row r="228" spans="1:14" ht="30" customHeight="1" x14ac:dyDescent="0.15">
      <c r="A228" s="10">
        <f t="shared" si="19"/>
        <v>193</v>
      </c>
      <c r="B228" s="8" t="s">
        <v>161</v>
      </c>
      <c r="C228" s="5"/>
      <c r="D228" s="6" t="s">
        <v>225</v>
      </c>
      <c r="E228" s="6"/>
      <c r="F228" s="20"/>
      <c r="G228" s="1"/>
      <c r="H228" s="1"/>
      <c r="I228" s="1"/>
      <c r="J228" s="1"/>
      <c r="K228" s="1"/>
      <c r="L228" s="1"/>
      <c r="M228" s="1"/>
      <c r="N228" s="1"/>
    </row>
    <row r="229" spans="1:14" x14ac:dyDescent="0.15">
      <c r="A229" s="23" t="s">
        <v>209</v>
      </c>
      <c r="B229" s="23"/>
      <c r="C229" s="12" t="s">
        <v>10</v>
      </c>
      <c r="D229" s="12" t="s">
        <v>10</v>
      </c>
      <c r="E229" s="12"/>
      <c r="F229" s="19"/>
      <c r="G229" s="1"/>
      <c r="H229" s="1"/>
      <c r="I229" s="1"/>
      <c r="J229" s="1"/>
      <c r="K229" s="1"/>
      <c r="L229" s="1"/>
      <c r="M229" s="1"/>
      <c r="N229" s="1"/>
    </row>
    <row r="230" spans="1:14" x14ac:dyDescent="0.15">
      <c r="A230" s="10"/>
      <c r="B230" s="13" t="s">
        <v>18</v>
      </c>
      <c r="C230" s="12" t="s">
        <v>10</v>
      </c>
      <c r="D230" s="12" t="s">
        <v>10</v>
      </c>
      <c r="E230" s="12"/>
      <c r="F230" s="19"/>
      <c r="G230" s="1"/>
      <c r="H230" s="1"/>
      <c r="I230" s="1"/>
      <c r="J230" s="1"/>
      <c r="K230" s="1"/>
      <c r="L230" s="1"/>
      <c r="M230" s="1"/>
      <c r="N230" s="1"/>
    </row>
    <row r="231" spans="1:14" ht="43.9" customHeight="1" x14ac:dyDescent="0.15">
      <c r="A231" s="10">
        <f>ROW()-37</f>
        <v>194</v>
      </c>
      <c r="B231" s="8" t="s">
        <v>265</v>
      </c>
      <c r="C231" s="5"/>
      <c r="D231" s="6" t="s">
        <v>226</v>
      </c>
      <c r="E231" s="6"/>
      <c r="F231" s="20" t="s">
        <v>215</v>
      </c>
      <c r="G231" s="1"/>
      <c r="H231" s="1"/>
      <c r="I231" s="1"/>
      <c r="J231" s="1"/>
      <c r="K231" s="1"/>
      <c r="L231" s="1"/>
      <c r="M231" s="1"/>
      <c r="N231" s="1"/>
    </row>
    <row r="232" spans="1:14" ht="30" customHeight="1" x14ac:dyDescent="0.15">
      <c r="A232" s="10">
        <f t="shared" ref="A232:A235" si="20">ROW()-37</f>
        <v>195</v>
      </c>
      <c r="B232" s="8" t="s">
        <v>20</v>
      </c>
      <c r="C232" s="5"/>
      <c r="D232" s="6" t="s">
        <v>226</v>
      </c>
      <c r="E232" s="6"/>
      <c r="F232" s="20"/>
      <c r="G232" s="1"/>
      <c r="H232" s="1"/>
      <c r="I232" s="1"/>
      <c r="J232" s="1"/>
      <c r="K232" s="1"/>
      <c r="L232" s="1"/>
      <c r="M232" s="1"/>
      <c r="N232" s="1"/>
    </row>
    <row r="233" spans="1:14" ht="30" customHeight="1" x14ac:dyDescent="0.15">
      <c r="A233" s="10">
        <f t="shared" si="20"/>
        <v>196</v>
      </c>
      <c r="B233" s="8" t="s">
        <v>21</v>
      </c>
      <c r="C233" s="5"/>
      <c r="D233" s="6" t="s">
        <v>226</v>
      </c>
      <c r="E233" s="6"/>
      <c r="F233" s="20"/>
      <c r="G233" s="1"/>
      <c r="H233" s="1"/>
      <c r="I233" s="1"/>
      <c r="J233" s="1"/>
      <c r="K233" s="1"/>
      <c r="L233" s="1"/>
      <c r="M233" s="1"/>
      <c r="N233" s="1"/>
    </row>
    <row r="234" spans="1:14" ht="30" customHeight="1" x14ac:dyDescent="0.15">
      <c r="A234" s="10">
        <f t="shared" si="20"/>
        <v>197</v>
      </c>
      <c r="B234" s="8" t="s">
        <v>22</v>
      </c>
      <c r="C234" s="5"/>
      <c r="D234" s="6" t="s">
        <v>225</v>
      </c>
      <c r="E234" s="6"/>
      <c r="F234" s="20"/>
      <c r="G234" s="1"/>
      <c r="H234" s="1"/>
      <c r="I234" s="1"/>
      <c r="J234" s="1"/>
      <c r="K234" s="1"/>
      <c r="L234" s="1"/>
      <c r="M234" s="1"/>
      <c r="N234" s="1"/>
    </row>
    <row r="235" spans="1:14" ht="30" customHeight="1" x14ac:dyDescent="0.15">
      <c r="A235" s="10">
        <f t="shared" si="20"/>
        <v>198</v>
      </c>
      <c r="B235" s="8" t="s">
        <v>23</v>
      </c>
      <c r="C235" s="5"/>
      <c r="D235" s="6" t="s">
        <v>226</v>
      </c>
      <c r="E235" s="6"/>
      <c r="F235" s="20"/>
      <c r="G235" s="1"/>
      <c r="H235" s="1"/>
      <c r="I235" s="1"/>
      <c r="J235" s="1"/>
      <c r="K235" s="1"/>
      <c r="L235" s="1"/>
      <c r="M235" s="1"/>
      <c r="N235" s="1"/>
    </row>
    <row r="236" spans="1:14" x14ac:dyDescent="0.15">
      <c r="A236" s="10"/>
      <c r="B236" s="13" t="s">
        <v>19</v>
      </c>
      <c r="C236" s="12" t="s">
        <v>10</v>
      </c>
      <c r="D236" s="12" t="s">
        <v>10</v>
      </c>
      <c r="E236" s="12"/>
      <c r="F236" s="19"/>
      <c r="G236" s="1"/>
      <c r="H236" s="1"/>
      <c r="I236" s="1"/>
      <c r="J236" s="1"/>
      <c r="K236" s="1"/>
      <c r="L236" s="1"/>
      <c r="M236" s="1"/>
      <c r="N236" s="1"/>
    </row>
    <row r="237" spans="1:14" ht="30" customHeight="1" x14ac:dyDescent="0.15">
      <c r="A237" s="10">
        <f>ROW()-38</f>
        <v>199</v>
      </c>
      <c r="B237" s="8" t="s">
        <v>24</v>
      </c>
      <c r="C237" s="5"/>
      <c r="D237" s="6" t="s">
        <v>225</v>
      </c>
      <c r="E237" s="6"/>
      <c r="F237" s="20"/>
      <c r="G237" s="1"/>
      <c r="H237" s="1"/>
      <c r="I237" s="1"/>
      <c r="J237" s="1"/>
      <c r="K237" s="1"/>
      <c r="L237" s="1"/>
      <c r="M237" s="1"/>
      <c r="N237" s="1"/>
    </row>
    <row r="238" spans="1:14" ht="30" customHeight="1" x14ac:dyDescent="0.15">
      <c r="A238" s="10">
        <f t="shared" ref="A238:A240" si="21">ROW()-38</f>
        <v>200</v>
      </c>
      <c r="B238" s="8" t="s">
        <v>25</v>
      </c>
      <c r="C238" s="5"/>
      <c r="D238" s="6" t="s">
        <v>226</v>
      </c>
      <c r="E238" s="6"/>
      <c r="F238" s="20"/>
      <c r="G238" s="1"/>
      <c r="H238" s="1"/>
      <c r="I238" s="1"/>
      <c r="J238" s="1"/>
      <c r="K238" s="1"/>
      <c r="L238" s="1"/>
      <c r="M238" s="1"/>
      <c r="N238" s="1"/>
    </row>
    <row r="239" spans="1:14" ht="30" customHeight="1" x14ac:dyDescent="0.15">
      <c r="A239" s="10">
        <f t="shared" si="21"/>
        <v>201</v>
      </c>
      <c r="B239" s="8" t="s">
        <v>191</v>
      </c>
      <c r="C239" s="5"/>
      <c r="D239" s="6" t="s">
        <v>226</v>
      </c>
      <c r="E239" s="6"/>
      <c r="F239" s="20"/>
      <c r="G239" s="1"/>
      <c r="H239" s="1"/>
      <c r="I239" s="1"/>
      <c r="J239" s="1"/>
      <c r="K239" s="1"/>
      <c r="L239" s="1"/>
      <c r="M239" s="1"/>
      <c r="N239" s="1"/>
    </row>
    <row r="240" spans="1:14" ht="30" customHeight="1" x14ac:dyDescent="0.15">
      <c r="A240" s="10">
        <f t="shared" si="21"/>
        <v>202</v>
      </c>
      <c r="B240" s="8" t="s">
        <v>266</v>
      </c>
      <c r="C240" s="15"/>
      <c r="D240" s="6" t="s">
        <v>228</v>
      </c>
      <c r="E240" s="16"/>
      <c r="F240" s="20" t="s">
        <v>215</v>
      </c>
      <c r="G240" s="1"/>
      <c r="H240" s="1"/>
      <c r="I240" s="1"/>
      <c r="J240" s="1"/>
      <c r="K240" s="1"/>
      <c r="L240" s="1"/>
      <c r="M240" s="1"/>
      <c r="N240" s="1"/>
    </row>
    <row r="241" spans="1:14" x14ac:dyDescent="0.15">
      <c r="A241" s="23" t="s">
        <v>270</v>
      </c>
      <c r="B241" s="23"/>
      <c r="C241" s="12" t="s">
        <v>10</v>
      </c>
      <c r="D241" s="12" t="s">
        <v>10</v>
      </c>
      <c r="E241" s="12"/>
      <c r="F241" s="19"/>
      <c r="G241" s="1"/>
      <c r="H241" s="1"/>
      <c r="I241" s="1"/>
      <c r="J241" s="1"/>
      <c r="K241" s="1"/>
      <c r="L241" s="1"/>
      <c r="M241" s="1"/>
      <c r="N241" s="1"/>
    </row>
    <row r="242" spans="1:14" ht="30" customHeight="1" x14ac:dyDescent="0.15">
      <c r="A242" s="10">
        <f>ROW()-39</f>
        <v>203</v>
      </c>
      <c r="B242" s="8" t="s">
        <v>267</v>
      </c>
      <c r="C242" s="5"/>
      <c r="D242" s="6" t="s">
        <v>225</v>
      </c>
      <c r="E242" s="6"/>
      <c r="F242" s="20" t="s">
        <v>215</v>
      </c>
      <c r="G242" s="1"/>
      <c r="H242" s="1"/>
      <c r="I242" s="1"/>
      <c r="J242" s="1"/>
      <c r="K242" s="1"/>
      <c r="L242" s="1"/>
      <c r="M242" s="1"/>
      <c r="N242" s="1"/>
    </row>
    <row r="243" spans="1:14" ht="38.25" customHeight="1" x14ac:dyDescent="0.15">
      <c r="A243" s="10">
        <f t="shared" ref="A243:A250" si="22">ROW()-39</f>
        <v>204</v>
      </c>
      <c r="B243" s="8" t="s">
        <v>216</v>
      </c>
      <c r="C243" s="5"/>
      <c r="D243" s="6" t="s">
        <v>226</v>
      </c>
      <c r="E243" s="6"/>
      <c r="F243" s="20"/>
      <c r="G243" s="1"/>
      <c r="H243" s="1"/>
      <c r="I243" s="1"/>
      <c r="J243" s="1"/>
      <c r="K243" s="1"/>
      <c r="L243" s="1"/>
      <c r="M243" s="1"/>
      <c r="N243" s="1"/>
    </row>
    <row r="244" spans="1:14" ht="38.25" customHeight="1" x14ac:dyDescent="0.15">
      <c r="A244" s="10">
        <f t="shared" si="22"/>
        <v>205</v>
      </c>
      <c r="B244" s="8" t="s">
        <v>217</v>
      </c>
      <c r="C244" s="5"/>
      <c r="D244" s="6" t="s">
        <v>226</v>
      </c>
      <c r="E244" s="6"/>
      <c r="F244" s="20"/>
      <c r="G244" s="1"/>
      <c r="H244" s="1"/>
      <c r="I244" s="1"/>
      <c r="J244" s="1"/>
      <c r="K244" s="1"/>
      <c r="L244" s="1"/>
      <c r="M244" s="1"/>
      <c r="N244" s="1"/>
    </row>
    <row r="245" spans="1:14" ht="38.25" customHeight="1" x14ac:dyDescent="0.15">
      <c r="A245" s="10">
        <f t="shared" si="22"/>
        <v>206</v>
      </c>
      <c r="B245" s="8" t="s">
        <v>218</v>
      </c>
      <c r="C245" s="5"/>
      <c r="D245" s="6" t="s">
        <v>226</v>
      </c>
      <c r="E245" s="6"/>
      <c r="F245" s="20"/>
      <c r="G245" s="1"/>
      <c r="H245" s="1"/>
      <c r="I245" s="1"/>
      <c r="J245" s="1"/>
      <c r="K245" s="1"/>
      <c r="L245" s="1"/>
      <c r="M245" s="1"/>
      <c r="N245" s="1"/>
    </row>
    <row r="246" spans="1:14" ht="38.25" customHeight="1" x14ac:dyDescent="0.15">
      <c r="A246" s="10">
        <f t="shared" si="22"/>
        <v>207</v>
      </c>
      <c r="B246" s="8" t="s">
        <v>219</v>
      </c>
      <c r="C246" s="5"/>
      <c r="D246" s="6" t="s">
        <v>226</v>
      </c>
      <c r="E246" s="6"/>
      <c r="F246" s="20"/>
      <c r="G246" s="1"/>
      <c r="H246" s="1"/>
      <c r="I246" s="1"/>
      <c r="J246" s="1"/>
      <c r="K246" s="1"/>
      <c r="L246" s="1"/>
      <c r="M246" s="1"/>
      <c r="N246" s="1"/>
    </row>
    <row r="247" spans="1:14" ht="38.25" customHeight="1" x14ac:dyDescent="0.15">
      <c r="A247" s="10">
        <f t="shared" si="22"/>
        <v>208</v>
      </c>
      <c r="B247" s="8" t="s">
        <v>220</v>
      </c>
      <c r="C247" s="5"/>
      <c r="D247" s="6" t="s">
        <v>226</v>
      </c>
      <c r="E247" s="6"/>
      <c r="F247" s="20"/>
      <c r="G247" s="1"/>
      <c r="H247" s="1"/>
      <c r="I247" s="1"/>
      <c r="J247" s="1"/>
      <c r="K247" s="1"/>
      <c r="L247" s="1"/>
      <c r="M247" s="1"/>
      <c r="N247" s="1"/>
    </row>
    <row r="248" spans="1:14" ht="38.25" customHeight="1" x14ac:dyDescent="0.15">
      <c r="A248" s="10">
        <f t="shared" si="22"/>
        <v>209</v>
      </c>
      <c r="B248" s="8" t="s">
        <v>221</v>
      </c>
      <c r="C248" s="5"/>
      <c r="D248" s="6" t="s">
        <v>226</v>
      </c>
      <c r="E248" s="6"/>
      <c r="F248" s="20"/>
      <c r="G248" s="1"/>
      <c r="H248" s="1"/>
      <c r="I248" s="1"/>
      <c r="J248" s="1"/>
      <c r="K248" s="1"/>
      <c r="L248" s="1"/>
      <c r="M248" s="1"/>
      <c r="N248" s="1"/>
    </row>
    <row r="249" spans="1:14" ht="38.25" customHeight="1" x14ac:dyDescent="0.15">
      <c r="A249" s="10">
        <f t="shared" si="22"/>
        <v>210</v>
      </c>
      <c r="B249" s="8" t="s">
        <v>222</v>
      </c>
      <c r="C249" s="5"/>
      <c r="D249" s="6" t="s">
        <v>226</v>
      </c>
      <c r="E249" s="6"/>
      <c r="F249" s="20"/>
      <c r="G249" s="1"/>
      <c r="H249" s="1"/>
      <c r="I249" s="1"/>
      <c r="J249" s="1"/>
      <c r="K249" s="1"/>
      <c r="L249" s="1"/>
      <c r="M249" s="1"/>
      <c r="N249" s="1"/>
    </row>
    <row r="250" spans="1:14" ht="38.25" customHeight="1" x14ac:dyDescent="0.15">
      <c r="A250" s="10">
        <f t="shared" si="22"/>
        <v>211</v>
      </c>
      <c r="B250" s="8" t="s">
        <v>223</v>
      </c>
      <c r="C250" s="5"/>
      <c r="D250" s="6" t="s">
        <v>226</v>
      </c>
      <c r="E250" s="6"/>
      <c r="F250" s="20"/>
      <c r="G250" s="1"/>
      <c r="H250" s="1"/>
      <c r="I250" s="1"/>
      <c r="J250" s="1"/>
      <c r="K250" s="1"/>
      <c r="L250" s="1"/>
      <c r="M250" s="1"/>
      <c r="N250" s="1"/>
    </row>
    <row r="251" spans="1:14" x14ac:dyDescent="0.15">
      <c r="A251" s="23" t="s">
        <v>210</v>
      </c>
      <c r="B251" s="23"/>
      <c r="C251" s="12" t="s">
        <v>10</v>
      </c>
      <c r="D251" s="12" t="s">
        <v>10</v>
      </c>
      <c r="E251" s="12"/>
      <c r="F251" s="19"/>
      <c r="G251" s="1"/>
      <c r="H251" s="1"/>
      <c r="I251" s="1"/>
      <c r="J251" s="1"/>
      <c r="K251" s="1"/>
      <c r="L251" s="1"/>
      <c r="M251" s="1"/>
      <c r="N251" s="1"/>
    </row>
    <row r="252" spans="1:14" ht="30" customHeight="1" x14ac:dyDescent="0.15">
      <c r="A252" s="10">
        <f>ROW()-40</f>
        <v>212</v>
      </c>
      <c r="B252" s="8" t="s">
        <v>179</v>
      </c>
      <c r="C252" s="5"/>
      <c r="D252" s="6" t="s">
        <v>226</v>
      </c>
      <c r="E252" s="6"/>
      <c r="F252" s="20"/>
      <c r="G252" s="1"/>
      <c r="H252" s="1"/>
      <c r="I252" s="1"/>
      <c r="J252" s="1"/>
      <c r="K252" s="1"/>
      <c r="L252" s="1"/>
      <c r="M252" s="1"/>
      <c r="N252" s="1"/>
    </row>
    <row r="253" spans="1:14" ht="30" customHeight="1" x14ac:dyDescent="0.15">
      <c r="A253" s="10">
        <f t="shared" ref="A253:A259" si="23">ROW()-40</f>
        <v>213</v>
      </c>
      <c r="B253" s="8" t="s">
        <v>180</v>
      </c>
      <c r="C253" s="5"/>
      <c r="D253" s="6" t="s">
        <v>226</v>
      </c>
      <c r="E253" s="6"/>
      <c r="F253" s="20"/>
      <c r="G253" s="1"/>
      <c r="H253" s="1"/>
      <c r="I253" s="1"/>
      <c r="J253" s="1"/>
      <c r="K253" s="1"/>
      <c r="L253" s="1"/>
      <c r="M253" s="1"/>
      <c r="N253" s="1"/>
    </row>
    <row r="254" spans="1:14" ht="30" customHeight="1" x14ac:dyDescent="0.15">
      <c r="A254" s="10">
        <f t="shared" si="23"/>
        <v>214</v>
      </c>
      <c r="B254" s="8" t="s">
        <v>181</v>
      </c>
      <c r="C254" s="5"/>
      <c r="D254" s="6" t="s">
        <v>226</v>
      </c>
      <c r="E254" s="6"/>
      <c r="F254" s="20"/>
      <c r="G254" s="1"/>
      <c r="H254" s="1"/>
      <c r="I254" s="1"/>
      <c r="J254" s="1"/>
      <c r="K254" s="1"/>
      <c r="L254" s="1"/>
      <c r="M254" s="1"/>
      <c r="N254" s="1"/>
    </row>
    <row r="255" spans="1:14" ht="30" customHeight="1" x14ac:dyDescent="0.15">
      <c r="A255" s="10">
        <f t="shared" si="23"/>
        <v>215</v>
      </c>
      <c r="B255" s="8" t="s">
        <v>182</v>
      </c>
      <c r="C255" s="5"/>
      <c r="D255" s="6" t="s">
        <v>225</v>
      </c>
      <c r="E255" s="6"/>
      <c r="F255" s="20"/>
      <c r="G255" s="1"/>
      <c r="H255" s="1"/>
      <c r="I255" s="1"/>
      <c r="J255" s="1"/>
      <c r="K255" s="1"/>
      <c r="L255" s="1"/>
      <c r="M255" s="1"/>
      <c r="N255" s="1"/>
    </row>
    <row r="256" spans="1:14" ht="30" customHeight="1" x14ac:dyDescent="0.15">
      <c r="A256" s="10">
        <f t="shared" si="23"/>
        <v>216</v>
      </c>
      <c r="B256" s="8" t="s">
        <v>184</v>
      </c>
      <c r="C256" s="5"/>
      <c r="D256" s="6" t="s">
        <v>225</v>
      </c>
      <c r="E256" s="6"/>
      <c r="F256" s="20"/>
      <c r="G256" s="1"/>
      <c r="H256" s="1"/>
      <c r="I256" s="1"/>
      <c r="J256" s="1"/>
      <c r="K256" s="1"/>
      <c r="L256" s="1"/>
      <c r="M256" s="1"/>
      <c r="N256" s="1"/>
    </row>
    <row r="257" spans="1:14" ht="30" customHeight="1" x14ac:dyDescent="0.15">
      <c r="A257" s="10">
        <f t="shared" si="23"/>
        <v>217</v>
      </c>
      <c r="B257" s="8" t="s">
        <v>183</v>
      </c>
      <c r="C257" s="5"/>
      <c r="D257" s="6" t="s">
        <v>226</v>
      </c>
      <c r="E257" s="6"/>
      <c r="F257" s="20"/>
      <c r="G257" s="1"/>
      <c r="H257" s="1"/>
      <c r="I257" s="1"/>
      <c r="J257" s="1"/>
      <c r="K257" s="1"/>
      <c r="L257" s="1"/>
      <c r="M257" s="1"/>
      <c r="N257" s="1"/>
    </row>
    <row r="258" spans="1:14" ht="30" customHeight="1" x14ac:dyDescent="0.15">
      <c r="A258" s="10">
        <f t="shared" si="23"/>
        <v>218</v>
      </c>
      <c r="B258" s="8" t="s">
        <v>268</v>
      </c>
      <c r="C258" s="5"/>
      <c r="D258" s="6" t="s">
        <v>226</v>
      </c>
      <c r="E258" s="6"/>
      <c r="F258" s="20" t="s">
        <v>215</v>
      </c>
      <c r="G258" s="1"/>
      <c r="H258" s="1"/>
      <c r="I258" s="1"/>
      <c r="J258" s="1"/>
      <c r="K258" s="1"/>
      <c r="L258" s="1"/>
      <c r="M258" s="1"/>
      <c r="N258" s="1"/>
    </row>
    <row r="259" spans="1:14" ht="48.75" customHeight="1" x14ac:dyDescent="0.15">
      <c r="A259" s="10">
        <f t="shared" si="23"/>
        <v>219</v>
      </c>
      <c r="B259" s="8" t="s">
        <v>269</v>
      </c>
      <c r="C259" s="5"/>
      <c r="D259" s="6" t="s">
        <v>225</v>
      </c>
      <c r="E259" s="6"/>
      <c r="F259" s="20" t="s">
        <v>215</v>
      </c>
      <c r="G259" s="1"/>
      <c r="H259" s="1"/>
      <c r="I259" s="1"/>
      <c r="J259" s="1"/>
      <c r="K259" s="1"/>
      <c r="L259" s="1"/>
      <c r="M259" s="1"/>
      <c r="N259" s="1"/>
    </row>
    <row r="260" spans="1:14" x14ac:dyDescent="0.15">
      <c r="A260" s="23" t="s">
        <v>185</v>
      </c>
      <c r="B260" s="23"/>
      <c r="C260" s="12" t="s">
        <v>10</v>
      </c>
      <c r="D260" s="12" t="s">
        <v>10</v>
      </c>
      <c r="E260" s="12"/>
      <c r="F260" s="19"/>
      <c r="G260" s="1"/>
      <c r="H260" s="1"/>
      <c r="I260" s="1"/>
      <c r="J260" s="1"/>
      <c r="K260" s="1"/>
      <c r="L260" s="1"/>
      <c r="M260" s="1"/>
      <c r="N260" s="1"/>
    </row>
    <row r="261" spans="1:14" ht="36" x14ac:dyDescent="0.15">
      <c r="A261" s="10">
        <f>ROW()-41</f>
        <v>220</v>
      </c>
      <c r="B261" s="8" t="s">
        <v>166</v>
      </c>
      <c r="C261" s="5"/>
      <c r="D261" s="6" t="s">
        <v>225</v>
      </c>
      <c r="E261" s="6"/>
      <c r="F261" s="20"/>
      <c r="G261" s="1"/>
      <c r="H261" s="1"/>
      <c r="I261" s="1"/>
      <c r="J261" s="1"/>
      <c r="K261" s="1"/>
      <c r="L261" s="1"/>
      <c r="M261" s="1"/>
      <c r="N261" s="1"/>
    </row>
    <row r="262" spans="1:14" ht="30" customHeight="1" x14ac:dyDescent="0.15">
      <c r="A262" s="10">
        <f t="shared" ref="A262:A265" si="24">ROW()-41</f>
        <v>221</v>
      </c>
      <c r="B262" s="8" t="s">
        <v>27</v>
      </c>
      <c r="C262" s="5"/>
      <c r="D262" s="6" t="s">
        <v>226</v>
      </c>
      <c r="E262" s="6"/>
      <c r="F262" s="20"/>
      <c r="G262" s="1"/>
      <c r="H262" s="1"/>
      <c r="I262" s="1"/>
      <c r="J262" s="1"/>
      <c r="K262" s="1"/>
      <c r="L262" s="1"/>
      <c r="M262" s="1"/>
      <c r="N262" s="1"/>
    </row>
    <row r="263" spans="1:14" ht="30" customHeight="1" x14ac:dyDescent="0.15">
      <c r="A263" s="10">
        <f t="shared" si="24"/>
        <v>222</v>
      </c>
      <c r="B263" s="8" t="s">
        <v>28</v>
      </c>
      <c r="C263" s="5"/>
      <c r="D263" s="6" t="s">
        <v>225</v>
      </c>
      <c r="E263" s="6"/>
      <c r="F263" s="20"/>
      <c r="G263" s="1"/>
      <c r="H263" s="1"/>
      <c r="I263" s="1"/>
      <c r="J263" s="1"/>
      <c r="K263" s="1"/>
      <c r="L263" s="1"/>
      <c r="M263" s="1"/>
      <c r="N263" s="1"/>
    </row>
    <row r="264" spans="1:14" ht="30" customHeight="1" x14ac:dyDescent="0.15">
      <c r="A264" s="10">
        <f t="shared" si="24"/>
        <v>223</v>
      </c>
      <c r="B264" s="8" t="s">
        <v>29</v>
      </c>
      <c r="C264" s="5"/>
      <c r="D264" s="6" t="s">
        <v>225</v>
      </c>
      <c r="E264" s="6"/>
      <c r="F264" s="20"/>
      <c r="G264" s="1"/>
      <c r="H264" s="1"/>
      <c r="I264" s="1"/>
      <c r="J264" s="1"/>
      <c r="K264" s="1"/>
      <c r="L264" s="1"/>
      <c r="M264" s="1"/>
      <c r="N264" s="1"/>
    </row>
    <row r="265" spans="1:14" ht="30" customHeight="1" x14ac:dyDescent="0.15">
      <c r="A265" s="10">
        <f t="shared" si="24"/>
        <v>224</v>
      </c>
      <c r="B265" s="8" t="s">
        <v>30</v>
      </c>
      <c r="C265" s="5"/>
      <c r="D265" s="6" t="s">
        <v>226</v>
      </c>
      <c r="E265" s="6"/>
      <c r="F265" s="20"/>
      <c r="G265" s="1"/>
      <c r="H265" s="1"/>
      <c r="I265" s="1"/>
      <c r="J265" s="1"/>
      <c r="K265" s="1"/>
      <c r="L265" s="1"/>
      <c r="M265" s="1"/>
      <c r="N265" s="1"/>
    </row>
    <row r="266" spans="1:14" x14ac:dyDescent="0.15">
      <c r="A266" s="14"/>
    </row>
    <row r="267" spans="1:14" x14ac:dyDescent="0.15">
      <c r="E267" s="21"/>
      <c r="F267" s="22"/>
    </row>
    <row r="268" spans="1:14" x14ac:dyDescent="0.15">
      <c r="E268" s="21"/>
      <c r="F268" s="22"/>
    </row>
    <row r="269" spans="1:14" x14ac:dyDescent="0.15">
      <c r="E269" s="21"/>
      <c r="F269" s="22"/>
    </row>
    <row r="270" spans="1:14" x14ac:dyDescent="0.15">
      <c r="E270" s="21"/>
      <c r="F270" s="22"/>
    </row>
  </sheetData>
  <autoFilter ref="A3:N265" xr:uid="{00000000-0009-0000-0000-000000000000}">
    <filterColumn colId="0" showButton="0"/>
    <filterColumn colId="1" showButton="0"/>
    <filterColumn colId="2" showButton="0"/>
    <filterColumn colId="3" showButton="0"/>
    <filterColumn colId="4" showButton="0"/>
  </autoFilter>
  <mergeCells count="20">
    <mergeCell ref="A168:B168"/>
    <mergeCell ref="A1:F1"/>
    <mergeCell ref="A2:F2"/>
    <mergeCell ref="A3:F3"/>
    <mergeCell ref="A5:B5"/>
    <mergeCell ref="A34:B34"/>
    <mergeCell ref="A49:B49"/>
    <mergeCell ref="A55:B55"/>
    <mergeCell ref="A78:B78"/>
    <mergeCell ref="A107:B107"/>
    <mergeCell ref="A124:B124"/>
    <mergeCell ref="A147:B147"/>
    <mergeCell ref="A251:B251"/>
    <mergeCell ref="A260:B260"/>
    <mergeCell ref="A175:B175"/>
    <mergeCell ref="A179:B179"/>
    <mergeCell ref="A192:B192"/>
    <mergeCell ref="A204:B204"/>
    <mergeCell ref="A229:B229"/>
    <mergeCell ref="A241:B241"/>
  </mergeCells>
  <phoneticPr fontId="1"/>
  <dataValidations count="1">
    <dataValidation type="list" allowBlank="1" showInputMessage="1" showErrorMessage="1" sqref="C7:C148 C150:C265" xr:uid="{00000000-0002-0000-0000-000000000000}">
      <formula1>"1.パッケージで対応可,2.対応不可,　"</formula1>
    </dataValidation>
  </dataValidations>
  <printOptions horizontalCentered="1"/>
  <pageMargins left="0.39370078740157483" right="0.39370078740157483" top="0.39370078740157483" bottom="0.59055118110236227" header="0.51181102362204722" footer="0.51181102362204722"/>
  <pageSetup paperSize="8" scale="87" fitToHeight="0" orientation="portrait" cellComments="asDisplayed" r:id="rId1"/>
  <headerFooter alignWithMargins="0">
    <oddFooter>&amp;C&amp;P/&amp;N</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2022-08-22T11:00:25Z</cp:lastPrinted>
  <dcterms:created xsi:type="dcterms:W3CDTF">2010-12-15T04:20:18Z</dcterms:created>
  <dcterms:modified xsi:type="dcterms:W3CDTF">2022-08-24T05:26:25Z</dcterms:modified>
</cp:coreProperties>
</file>